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061436B9-FA5C-49D9-9D06-C5F44C2505AE}" xr6:coauthVersionLast="37" xr6:coauthVersionMax="37" xr10:uidLastSave="{00000000-0000-0000-0000-000000000000}"/>
  <bookViews>
    <workbookView xWindow="-12" yWindow="-12" windowWidth="19212" windowHeight="8892" tabRatio="500" xr2:uid="{00000000-000D-0000-FFFF-FFFF00000000}"/>
  </bookViews>
  <sheets>
    <sheet name="Lead Generation Dashboard" sheetId="1" r:id="rId1"/>
    <sheet name="- Disclaimer -" sheetId="3" r:id="rId2"/>
  </sheet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R15" i="1" l="1"/>
  <c r="C18" i="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Q16" i="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D50" i="1"/>
  <c r="E50" i="1"/>
  <c r="F50" i="1"/>
  <c r="F53" i="1" s="1"/>
  <c r="G50" i="1"/>
  <c r="G53" i="1" s="1"/>
  <c r="H50" i="1"/>
  <c r="H53" i="1" s="1"/>
  <c r="I50" i="1"/>
  <c r="I53" i="1" s="1"/>
  <c r="J50" i="1"/>
  <c r="J53" i="1" s="1"/>
  <c r="K50" i="1"/>
  <c r="K53" i="1" s="1"/>
  <c r="L50" i="1"/>
  <c r="L53" i="1" s="1"/>
  <c r="M50" i="1"/>
  <c r="M53" i="1" s="1"/>
  <c r="N50" i="1"/>
  <c r="N53" i="1" s="1"/>
  <c r="O50" i="1"/>
  <c r="O53" i="1" s="1"/>
  <c r="D53" i="1"/>
  <c r="E53" i="1"/>
  <c r="R45" i="1" l="1"/>
  <c r="C4" i="1" s="1"/>
  <c r="D5" i="1"/>
  <c r="C7" i="1" l="1"/>
</calcChain>
</file>

<file path=xl/sharedStrings.xml><?xml version="1.0" encoding="utf-8"?>
<sst xmlns="http://schemas.openxmlformats.org/spreadsheetml/2006/main" count="173" uniqueCount="30">
  <si>
    <t>DATE</t>
  </si>
  <si>
    <t>RESPONSE TIME OVER 30 DAYS</t>
  </si>
  <si>
    <t>LEADS OVER 30 DAYS</t>
  </si>
  <si>
    <t>BLOG POST 240</t>
  </si>
  <si>
    <t>FCBK 213</t>
  </si>
  <si>
    <t>BLOG POST 241</t>
  </si>
  <si>
    <t>BLOG POST 242</t>
  </si>
  <si>
    <t>AD WORDS 215</t>
  </si>
  <si>
    <t>CONF 57</t>
  </si>
  <si>
    <t>DIRECT 84</t>
  </si>
  <si>
    <t>FCBK 219</t>
  </si>
  <si>
    <t>SEARCH 159</t>
  </si>
  <si>
    <t>SEARCH 182</t>
  </si>
  <si>
    <t>TWEET 211</t>
  </si>
  <si>
    <t>SOURCE</t>
  </si>
  <si>
    <t>TOTAL LEADS BY SOURCE</t>
  </si>
  <si>
    <t>LEAD TO OPP</t>
  </si>
  <si>
    <t>LEAD VALUE</t>
  </si>
  <si>
    <t>VALUE PER LEAD</t>
  </si>
  <si>
    <t>TOTAL</t>
  </si>
  <si>
    <t>GOAL</t>
  </si>
  <si>
    <t>LEADS</t>
  </si>
  <si>
    <t>% OF GOAL</t>
  </si>
  <si>
    <t>LEADS PER SOURCE</t>
  </si>
  <si>
    <t>DAY</t>
  </si>
  <si>
    <t>LEAD GENERATION DASHBOARD TEMPLATE</t>
  </si>
  <si>
    <t>CLICK HERE TO CREATE IN SMARTSHEET</t>
  </si>
  <si>
    <t xml:space="preserve">TOTAL LEADS BY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</si>
  <si>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</si>
  <si>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UNKNOWN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</si>
</sst>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quot;$&quot;* #,##0_);_(&quot;$&quot;* \(#,##0\);_(&quot;$&quot;* &quot;-&quot;??_);_(@_)"/>
  </numFmts>
  <fonts count="18"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16"/>
      <color theme="1"/>
      <name val="Century Gothic"/>
      <family val="1"/>
    </font>
    <font>
      <b/>
      <sz val="28"/>
      <color theme="1"/>
      <name val="Century Gothic"/>
      <family val="1"/>
    </font>
    <font>
      <b/>
      <sz val="14"/>
      <color theme="1"/>
      <name val="Century Gothic"/>
      <family val="1"/>
    </font>
    <font>
      <b/>
      <sz val="18"/>
      <color theme="0" tint="-0.499984740745262"/>
      <name val="Century Gothic"/>
      <family val="1"/>
    </font>
    <font>
      <sz val="11"/>
      <color theme="1"/>
      <name val="Century Gothic"/>
      <family val="1"/>
    </font>
    <font>
      <b/>
      <sz val="24"/>
      <color theme="1"/>
      <name val="Century Gothic"/>
      <family val="1"/>
    </font>
    <font>
      <b/>
      <sz val="14"/>
      <color theme="0"/>
      <name val="Century Gothic"/>
      <family val="1"/>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40B14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8" tint="0.39997558519241921"/>
      </right>
      <top/>
      <bottom/>
      <diagonal/>
    </border>
    <border>
      <left style="thin">
        <color theme="8" tint="0.39997558519241921"/>
      </left>
      <right style="thin">
        <color theme="8" tint="0.39997558519241921"/>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xf numFmtId="0" fontId="16" fillId="0" borderId="0" applyNumberFormat="0" applyFill="0" applyBorder="0" applyAlignment="0" applyProtection="0"/>
  </cellStyleXfs>
  <cellXfs count="71">
    <xf numFmtId="0" fontId="0" fillId="0" borderId="0" xfId="0"/>
    <xf numFmtId="0" fontId="3" fillId="0" borderId="0" xfId="0" applyFont="1" applyFill="1" applyAlignment="1">
      <alignment wrapText="1"/>
    </xf>
    <xf numFmtId="0" fontId="3" fillId="3" borderId="0" xfId="0" applyFont="1" applyFill="1" applyAlignment="1">
      <alignment wrapText="1"/>
    </xf>
    <xf numFmtId="0" fontId="4" fillId="3" borderId="0" xfId="0" applyFont="1" applyFill="1" applyAlignment="1">
      <alignment horizontal="center" vertical="center" wrapText="1"/>
    </xf>
    <xf numFmtId="0" fontId="3" fillId="0" borderId="0" xfId="0" applyFont="1" applyAlignment="1">
      <alignment wrapText="1"/>
    </xf>
    <xf numFmtId="3" fontId="5" fillId="4" borderId="0" xfId="1" applyNumberFormat="1" applyFont="1" applyFill="1" applyBorder="1" applyAlignment="1">
      <alignment horizontal="center" vertical="center" wrapText="1"/>
    </xf>
    <xf numFmtId="3" fontId="7" fillId="3" borderId="0"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8" fillId="3" borderId="0" xfId="0" applyFont="1" applyFill="1" applyAlignment="1">
      <alignment horizontal="center" vertical="center" wrapText="1"/>
    </xf>
    <xf numFmtId="9" fontId="9" fillId="4" borderId="0" xfId="3" applyFont="1" applyFill="1" applyBorder="1" applyAlignment="1">
      <alignment horizontal="center" vertical="center" wrapText="1"/>
    </xf>
    <xf numFmtId="0" fontId="8" fillId="0" borderId="0" xfId="0" applyFont="1" applyAlignment="1">
      <alignment horizontal="center" vertical="center" wrapText="1"/>
    </xf>
    <xf numFmtId="0" fontId="3" fillId="2" borderId="2" xfId="0" applyFont="1" applyFill="1" applyBorder="1" applyAlignment="1">
      <alignment wrapText="1"/>
    </xf>
    <xf numFmtId="0" fontId="10" fillId="2" borderId="3"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Fill="1" applyAlignment="1">
      <alignment horizontal="left" vertical="center" wrapText="1"/>
    </xf>
    <xf numFmtId="0" fontId="12" fillId="2" borderId="3" xfId="0" applyFont="1" applyFill="1" applyBorder="1" applyAlignment="1">
      <alignment horizontal="left" vertical="center" wrapText="1"/>
    </xf>
    <xf numFmtId="0" fontId="11" fillId="2" borderId="2" xfId="0" applyFont="1" applyFill="1" applyBorder="1" applyAlignment="1">
      <alignment horizontal="left" vertical="center" wrapText="1" indent="1"/>
    </xf>
    <xf numFmtId="0" fontId="12" fillId="2" borderId="3" xfId="0" applyFont="1" applyFill="1" applyBorder="1" applyAlignment="1">
      <alignment horizontal="left" vertical="center" wrapText="1" indent="1"/>
    </xf>
    <xf numFmtId="0" fontId="11" fillId="0" borderId="0" xfId="0" applyFont="1" applyAlignment="1">
      <alignment horizontal="left" vertical="center" wrapText="1" indent="1"/>
    </xf>
    <xf numFmtId="0" fontId="3" fillId="0" borderId="0" xfId="0" applyFont="1" applyFill="1" applyBorder="1" applyAlignment="1">
      <alignment wrapText="1"/>
    </xf>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6" fillId="3"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2" fillId="2" borderId="3" xfId="0" applyFont="1" applyFill="1" applyBorder="1" applyAlignment="1">
      <alignment vertical="center" wrapText="1"/>
    </xf>
    <xf numFmtId="0" fontId="12" fillId="2" borderId="4" xfId="0" applyFont="1" applyFill="1" applyBorder="1" applyAlignment="1">
      <alignment horizontal="left" vertical="center" wrapText="1"/>
    </xf>
    <xf numFmtId="0" fontId="12" fillId="2" borderId="2" xfId="0" applyFont="1" applyFill="1" applyBorder="1" applyAlignment="1">
      <alignment horizontal="left" vertical="center" wrapText="1" indent="1"/>
    </xf>
    <xf numFmtId="0" fontId="11" fillId="0" borderId="0" xfId="0" applyFont="1" applyFill="1" applyAlignment="1">
      <alignment horizontal="left" wrapText="1" indent="1"/>
    </xf>
    <xf numFmtId="0" fontId="12" fillId="5" borderId="6" xfId="0" applyFont="1" applyFill="1" applyBorder="1" applyAlignment="1">
      <alignment horizontal="left" wrapText="1" indent="1"/>
    </xf>
    <xf numFmtId="0" fontId="12" fillId="5" borderId="2" xfId="0" applyFont="1" applyFill="1" applyBorder="1" applyAlignment="1">
      <alignment horizontal="left" wrapText="1" indent="1"/>
    </xf>
    <xf numFmtId="0" fontId="12" fillId="5" borderId="3" xfId="0" applyFont="1" applyFill="1" applyBorder="1" applyAlignment="1">
      <alignment horizontal="left" wrapText="1" indent="1"/>
    </xf>
    <xf numFmtId="0" fontId="12" fillId="5" borderId="4" xfId="0" applyFont="1" applyFill="1" applyBorder="1" applyAlignment="1">
      <alignment horizontal="left" wrapText="1" indent="1"/>
    </xf>
    <xf numFmtId="0" fontId="13" fillId="6" borderId="8" xfId="0" applyFont="1" applyFill="1" applyBorder="1" applyAlignment="1">
      <alignment horizontal="left" wrapText="1" indent="1"/>
    </xf>
    <xf numFmtId="0" fontId="13" fillId="6" borderId="9" xfId="0" applyFont="1" applyFill="1" applyBorder="1" applyAlignment="1">
      <alignment horizontal="left" wrapText="1" indent="1"/>
    </xf>
    <xf numFmtId="0" fontId="13" fillId="0" borderId="1" xfId="0" applyFont="1" applyBorder="1" applyAlignment="1">
      <alignment horizontal="left" wrapText="1" indent="1"/>
    </xf>
    <xf numFmtId="1" fontId="11" fillId="0" borderId="1" xfId="0" applyNumberFormat="1" applyFont="1" applyBorder="1" applyAlignment="1">
      <alignment horizontal="left" wrapText="1" indent="1"/>
    </xf>
    <xf numFmtId="1" fontId="11" fillId="0" borderId="1" xfId="3" applyNumberFormat="1" applyFont="1" applyBorder="1" applyAlignment="1">
      <alignment horizontal="left" wrapText="1" indent="1"/>
    </xf>
    <xf numFmtId="0" fontId="13" fillId="7" borderId="1" xfId="0" applyFont="1" applyFill="1" applyBorder="1" applyAlignment="1">
      <alignment horizontal="left" wrapText="1" indent="1"/>
    </xf>
    <xf numFmtId="1" fontId="11" fillId="7" borderId="1" xfId="0" applyNumberFormat="1" applyFont="1" applyFill="1" applyBorder="1" applyAlignment="1">
      <alignment horizontal="left" wrapText="1" indent="1"/>
    </xf>
    <xf numFmtId="1" fontId="11" fillId="7" borderId="1" xfId="3" applyNumberFormat="1" applyFont="1" applyFill="1" applyBorder="1" applyAlignment="1">
      <alignment horizontal="left" wrapText="1" indent="1"/>
    </xf>
    <xf numFmtId="0" fontId="13" fillId="4" borderId="1" xfId="0" applyFont="1" applyFill="1" applyBorder="1" applyAlignment="1">
      <alignment horizontal="left" wrapText="1" indent="1"/>
    </xf>
    <xf numFmtId="1" fontId="11" fillId="4" borderId="1" xfId="0" applyNumberFormat="1" applyFont="1" applyFill="1" applyBorder="1" applyAlignment="1">
      <alignment horizontal="left" wrapText="1" indent="1"/>
    </xf>
    <xf numFmtId="1" fontId="11" fillId="0" borderId="1" xfId="0" applyNumberFormat="1" applyFont="1" applyBorder="1" applyAlignment="1">
      <alignment horizontal="left" vertical="center" wrapText="1" indent="1"/>
    </xf>
    <xf numFmtId="0" fontId="13" fillId="4" borderId="1" xfId="0" applyFont="1" applyFill="1" applyBorder="1" applyAlignment="1">
      <alignment horizontal="left" vertical="center" wrapText="1" indent="1"/>
    </xf>
    <xf numFmtId="0" fontId="13" fillId="7" borderId="1" xfId="0" applyFont="1" applyFill="1" applyBorder="1" applyAlignment="1">
      <alignment horizontal="left" vertical="center" wrapText="1" indent="1"/>
    </xf>
    <xf numFmtId="1" fontId="11" fillId="7" borderId="1" xfId="0" applyNumberFormat="1" applyFont="1" applyFill="1" applyBorder="1" applyAlignment="1">
      <alignment horizontal="left" vertical="center" wrapText="1" indent="1"/>
    </xf>
    <xf numFmtId="1" fontId="13" fillId="8" borderId="1" xfId="0" applyNumberFormat="1" applyFont="1" applyFill="1" applyBorder="1" applyAlignment="1">
      <alignment horizontal="left" vertical="center" wrapText="1" indent="1"/>
    </xf>
    <xf numFmtId="0" fontId="13" fillId="8" borderId="1" xfId="0" applyFont="1" applyFill="1" applyBorder="1" applyAlignment="1">
      <alignment horizontal="left" vertical="center" wrapText="1" indent="1"/>
    </xf>
    <xf numFmtId="0" fontId="13" fillId="0" borderId="10" xfId="0" applyFont="1" applyBorder="1" applyAlignment="1">
      <alignment horizontal="left" vertical="center" wrapText="1" indent="1"/>
    </xf>
    <xf numFmtId="1" fontId="11" fillId="0" borderId="10" xfId="0" applyNumberFormat="1" applyFont="1" applyBorder="1" applyAlignment="1">
      <alignment horizontal="left" vertical="center" wrapText="1" indent="1"/>
    </xf>
    <xf numFmtId="0" fontId="12" fillId="5" borderId="1" xfId="0" applyFont="1" applyFill="1" applyBorder="1" applyAlignment="1">
      <alignment horizontal="left" wrapText="1" indent="1"/>
    </xf>
    <xf numFmtId="1" fontId="11" fillId="6" borderId="1" xfId="0" applyNumberFormat="1" applyFont="1" applyFill="1" applyBorder="1" applyAlignment="1">
      <alignment horizontal="left" wrapText="1" indent="1"/>
    </xf>
    <xf numFmtId="164" fontId="11" fillId="0" borderId="1" xfId="3" applyNumberFormat="1" applyFont="1" applyFill="1" applyBorder="1" applyAlignment="1">
      <alignment horizontal="left" wrapText="1" indent="1"/>
    </xf>
    <xf numFmtId="165" fontId="11" fillId="0" borderId="1" xfId="2" applyNumberFormat="1" applyFont="1" applyFill="1" applyBorder="1" applyAlignment="1">
      <alignment horizontal="left" wrapText="1" indent="1"/>
    </xf>
    <xf numFmtId="0" fontId="12" fillId="2" borderId="3" xfId="0" applyFont="1" applyFill="1" applyBorder="1" applyAlignment="1">
      <alignment horizontal="left" wrapText="1" indent="1"/>
    </xf>
    <xf numFmtId="0" fontId="12" fillId="2" borderId="4" xfId="0" applyFont="1" applyFill="1" applyBorder="1" applyAlignment="1">
      <alignment horizontal="left" wrapText="1" indent="1"/>
    </xf>
    <xf numFmtId="0" fontId="14" fillId="4" borderId="0" xfId="0" applyFont="1" applyFill="1" applyBorder="1" applyAlignment="1">
      <alignment vertical="center"/>
    </xf>
    <xf numFmtId="0" fontId="12" fillId="5" borderId="1" xfId="0" applyFont="1" applyFill="1" applyBorder="1" applyAlignment="1">
      <alignment horizontal="left" wrapText="1"/>
    </xf>
    <xf numFmtId="0" fontId="12" fillId="5" borderId="10" xfId="0" applyFont="1" applyFill="1" applyBorder="1" applyAlignment="1">
      <alignment horizontal="left" wrapText="1"/>
    </xf>
    <xf numFmtId="0" fontId="12" fillId="2" borderId="4" xfId="0" applyFont="1" applyFill="1" applyBorder="1" applyAlignment="1">
      <alignment horizontal="center" vertical="center" wrapText="1"/>
    </xf>
    <xf numFmtId="0" fontId="12" fillId="5" borderId="1" xfId="0" applyFont="1" applyFill="1" applyBorder="1" applyAlignment="1">
      <alignment horizontal="left" vertical="center" wrapText="1" indent="1"/>
    </xf>
    <xf numFmtId="0" fontId="11" fillId="2" borderId="7" xfId="0" applyFont="1" applyFill="1" applyBorder="1" applyAlignment="1">
      <alignment horizontal="left" wrapText="1" indent="1"/>
    </xf>
    <xf numFmtId="0" fontId="12" fillId="2" borderId="5" xfId="0" applyFont="1" applyFill="1" applyBorder="1" applyAlignment="1">
      <alignment horizontal="left" vertical="center" wrapText="1" indent="1"/>
    </xf>
    <xf numFmtId="0" fontId="15" fillId="0" borderId="0" xfId="4" applyFont="1"/>
    <xf numFmtId="0" fontId="2" fillId="0" borderId="11" xfId="4" applyFont="1" applyBorder="1" applyAlignment="1">
      <alignment horizontal="left" vertical="center" wrapText="1" indent="2"/>
    </xf>
    <xf numFmtId="0" fontId="17" fillId="9" borderId="0" xfId="5" applyFont="1" applyFill="1" applyAlignment="1">
      <alignment horizontal="center" vertical="center"/>
    </xf>
    <xf numFmtId="0" fontId="17" fillId="0" borderId="0" xfId="5" applyFont="1" applyAlignment="1"/>
  </cellXfs>
  <cellStyles count="6">
    <cellStyle name="Normal 2" xfId="4" xr:uid="{00000000-0005-0000-0000-000003000000}"/>
    <cellStyle name="Гиперссылка" xfId="5" builtinId="8"/>
    <cellStyle name="Денежный" xfId="2" builtinId="4"/>
    <cellStyle name="Обычный" xfId="0" builtinId="0"/>
    <cellStyle name="Процентный" xfId="3" builtinId="5"/>
    <cellStyle name="Финансовый" xfId="1" builtinId="3"/>
  </cellStyles>
  <dxfs count="0"/>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tx2">
                  <a:lumMod val="40000"/>
                  <a:lumOff val="60000"/>
                </a:schemeClr>
              </a:solidFill>
              <a:prstDash val="sysDot"/>
              <a:round/>
            </a:ln>
            <a:effectLst/>
          </c:spPr>
          <c:marker>
            <c:symbol val="circle"/>
            <c:size val="11"/>
            <c:spPr>
              <a:solidFill>
                <a:schemeClr val="tx2">
                  <a:lumMod val="40000"/>
                  <a:lumOff val="60000"/>
                </a:schemeClr>
              </a:solidFill>
              <a:ln w="12700">
                <a:solidFill>
                  <a:schemeClr val="tx1"/>
                </a:solidFill>
              </a:ln>
              <a:effectLst/>
            </c:spPr>
          </c:marker>
          <c:trendline>
            <c:spPr>
              <a:ln w="19050" cap="rnd">
                <a:solidFill>
                  <a:schemeClr val="bg2">
                    <a:lumMod val="25000"/>
                  </a:schemeClr>
                </a:solidFill>
                <a:prstDash val="sysDot"/>
              </a:ln>
              <a:effectLst/>
            </c:spPr>
            <c:trendlineType val="linear"/>
            <c:dispRSqr val="0"/>
            <c:dispEq val="0"/>
          </c:trendline>
          <c:xVal>
            <c:numRef>
              <c:f>'Lead Generation Dashboard'!$Q$15:$Q$44</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'Lead Generation Dashboard'!$R$15:$R$44</c:f>
              <c:numCache>
                <c:formatCode>0</c:formatCode>
                <c:ptCount val="30"/>
                <c:pt idx="0">
                  <c:v>408</c:v>
                </c:pt>
                <c:pt idx="1">
                  <c:v>452</c:v>
                </c:pt>
                <c:pt idx="2">
                  <c:v>614</c:v>
                </c:pt>
                <c:pt idx="3">
                  <c:v>379</c:v>
                </c:pt>
                <c:pt idx="4">
                  <c:v>339</c:v>
                </c:pt>
                <c:pt idx="5">
                  <c:v>522</c:v>
                </c:pt>
                <c:pt idx="6">
                  <c:v>517</c:v>
                </c:pt>
                <c:pt idx="7">
                  <c:v>467</c:v>
                </c:pt>
                <c:pt idx="8">
                  <c:v>310</c:v>
                </c:pt>
                <c:pt idx="9">
                  <c:v>391</c:v>
                </c:pt>
                <c:pt idx="10">
                  <c:v>469</c:v>
                </c:pt>
                <c:pt idx="11">
                  <c:v>415</c:v>
                </c:pt>
                <c:pt idx="12">
                  <c:v>444</c:v>
                </c:pt>
                <c:pt idx="13">
                  <c:v>516</c:v>
                </c:pt>
                <c:pt idx="14">
                  <c:v>581</c:v>
                </c:pt>
                <c:pt idx="15">
                  <c:v>373</c:v>
                </c:pt>
                <c:pt idx="16">
                  <c:v>645</c:v>
                </c:pt>
                <c:pt idx="17">
                  <c:v>449</c:v>
                </c:pt>
                <c:pt idx="18">
                  <c:v>407</c:v>
                </c:pt>
                <c:pt idx="19">
                  <c:v>502</c:v>
                </c:pt>
                <c:pt idx="20">
                  <c:v>670</c:v>
                </c:pt>
                <c:pt idx="21">
                  <c:v>739</c:v>
                </c:pt>
                <c:pt idx="22">
                  <c:v>427</c:v>
                </c:pt>
                <c:pt idx="23">
                  <c:v>462</c:v>
                </c:pt>
                <c:pt idx="24">
                  <c:v>417</c:v>
                </c:pt>
                <c:pt idx="25">
                  <c:v>486</c:v>
                </c:pt>
                <c:pt idx="26">
                  <c:v>444</c:v>
                </c:pt>
                <c:pt idx="27">
                  <c:v>473</c:v>
                </c:pt>
                <c:pt idx="28">
                  <c:v>483</c:v>
                </c:pt>
                <c:pt idx="29">
                  <c:v>493</c:v>
                </c:pt>
              </c:numCache>
            </c:numRef>
          </c:yVal>
          <c:smooth val="1"/>
          <c:extLst>
            <c:ext xmlns:c16="http://schemas.microsoft.com/office/drawing/2014/chart" uri="{C3380CC4-5D6E-409C-BE32-E72D297353CC}">
              <c16:uniqueId val="{00000001-5481-4209-8C14-E0D032775F57}"/>
            </c:ext>
          </c:extLst>
        </c:ser>
        <c:dLbls>
          <c:showLegendKey val="0"/>
          <c:showVal val="0"/>
          <c:showCatName val="0"/>
          <c:showSerName val="0"/>
          <c:showPercent val="0"/>
          <c:showBubbleSize val="0"/>
        </c:dLbls>
        <c:axId val="69782144"/>
        <c:axId val="69788032"/>
      </c:scatterChart>
      <c:valAx>
        <c:axId val="69782144"/>
        <c:scaling>
          <c:orientation val="minMax"/>
          <c:max val="30"/>
          <c:min val="1"/>
        </c:scaling>
        <c:delete val="0"/>
        <c:axPos val="b"/>
        <c:majorGridlines>
          <c:spPr>
            <a:ln w="9525" cap="flat" cmpd="sng" algn="ctr">
              <a:solidFill>
                <a:schemeClr val="bg1">
                  <a:lumMod val="95000"/>
                </a:schemeClr>
              </a:solidFill>
              <a:round/>
            </a:ln>
            <a:effectLst/>
          </c:spPr>
        </c:majorGridlines>
        <c:numFmt formatCode="General" sourceLinked="0"/>
        <c:majorTickMark val="none"/>
        <c:minorTickMark val="none"/>
        <c:tickLblPos val="nextTo"/>
        <c:spPr>
          <a:noFill/>
          <a:ln w="9525" cap="rnd"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RU"/>
          </a:p>
        </c:txPr>
        <c:crossAx val="69788032"/>
        <c:crosses val="autoZero"/>
        <c:crossBetween val="midCat"/>
        <c:majorUnit val="1"/>
      </c:valAx>
      <c:valAx>
        <c:axId val="69788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u-RU"/>
          </a:p>
        </c:txPr>
        <c:crossAx val="697821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spPr>
            <a:solidFill>
              <a:schemeClr val="tx1">
                <a:lumMod val="50000"/>
                <a:lumOff val="50000"/>
              </a:schemeClr>
            </a:solidFill>
            <a:ln>
              <a:noFill/>
            </a:ln>
            <a:effectLst/>
          </c:spPr>
          <c:invertIfNegative val="0"/>
          <c:dLbls>
            <c:spPr>
              <a:solidFill>
                <a:schemeClr val="bg2">
                  <a:lumMod val="25000"/>
                  <a:alpha val="70000"/>
                </a:schemeClr>
              </a:solidFill>
              <a:ln>
                <a:noFill/>
              </a:ln>
              <a:effectLst/>
            </c:spPr>
            <c:txPr>
              <a:bodyPr rot="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cat>
            <c:strRef>
              <c:f>'Lead Generation Dashboard'!$D$49:$O$49</c:f>
              <c:strCache>
                <c:ptCount val="12"/>
                <c:pt idx="0">
                  <c:v>AD WORDS 215</c:v>
                </c:pt>
                <c:pt idx="1">
                  <c:v>BLOG POST 241</c:v>
                </c:pt>
                <c:pt idx="2">
                  <c:v>BLOG POST 242</c:v>
                </c:pt>
                <c:pt idx="3">
                  <c:v>BLOG POST 240</c:v>
                </c:pt>
                <c:pt idx="4">
                  <c:v>CONF 57</c:v>
                </c:pt>
                <c:pt idx="5">
                  <c:v>DIRECT 84</c:v>
                </c:pt>
                <c:pt idx="6">
                  <c:v>FCBK 213</c:v>
                </c:pt>
                <c:pt idx="7">
                  <c:v>FCBK 219</c:v>
                </c:pt>
                <c:pt idx="8">
                  <c:v>SEARCH 159</c:v>
                </c:pt>
                <c:pt idx="9">
                  <c:v>SEARCH 182</c:v>
                </c:pt>
                <c:pt idx="10">
                  <c:v>TWEET 211</c:v>
                </c:pt>
                <c:pt idx="11">
                  <c:v>UNKNOWN SOURCE</c:v>
                </c:pt>
              </c:strCache>
            </c:strRef>
          </c:cat>
          <c:val>
            <c:numRef>
              <c:f>'Lead Generation Dashboard'!$D$50:$O$50</c:f>
              <c:numCache>
                <c:formatCode>0</c:formatCode>
                <c:ptCount val="12"/>
                <c:pt idx="0">
                  <c:v>193</c:v>
                </c:pt>
                <c:pt idx="1">
                  <c:v>3562</c:v>
                </c:pt>
                <c:pt idx="2">
                  <c:v>3518</c:v>
                </c:pt>
                <c:pt idx="3">
                  <c:v>4069</c:v>
                </c:pt>
                <c:pt idx="4">
                  <c:v>178</c:v>
                </c:pt>
                <c:pt idx="5">
                  <c:v>54</c:v>
                </c:pt>
                <c:pt idx="6">
                  <c:v>132</c:v>
                </c:pt>
                <c:pt idx="7">
                  <c:v>216</c:v>
                </c:pt>
                <c:pt idx="8">
                  <c:v>1005</c:v>
                </c:pt>
                <c:pt idx="9">
                  <c:v>1022</c:v>
                </c:pt>
                <c:pt idx="10">
                  <c:v>245</c:v>
                </c:pt>
                <c:pt idx="11">
                  <c:v>100</c:v>
                </c:pt>
              </c:numCache>
            </c:numRef>
          </c:val>
          <c:extLst>
            <c:ext xmlns:c16="http://schemas.microsoft.com/office/drawing/2014/chart" uri="{C3380CC4-5D6E-409C-BE32-E72D297353CC}">
              <c16:uniqueId val="{00000000-9928-4CF4-A301-A4FEAC274F86}"/>
            </c:ext>
          </c:extLst>
        </c:ser>
        <c:dLbls>
          <c:showLegendKey val="0"/>
          <c:showVal val="0"/>
          <c:showCatName val="0"/>
          <c:showSerName val="0"/>
          <c:showPercent val="0"/>
          <c:showBubbleSize val="0"/>
        </c:dLbls>
        <c:gapWidth val="42"/>
        <c:axId val="70619520"/>
        <c:axId val="70621056"/>
      </c:barChart>
      <c:catAx>
        <c:axId val="70619520"/>
        <c:scaling>
          <c:orientation val="minMax"/>
        </c:scaling>
        <c:delete val="0"/>
        <c:axPos val="l"/>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cap="all" spc="150" normalizeH="0" baseline="0">
                <a:solidFill>
                  <a:schemeClr val="lt1"/>
                </a:solidFill>
                <a:latin typeface="Century Gothic" panose="020B0502020202020204" pitchFamily="34" charset="0"/>
                <a:ea typeface="+mn-ea"/>
                <a:cs typeface="+mn-cs"/>
              </a:defRPr>
            </a:pPr>
            <a:endParaRPr lang="ru-RU"/>
          </a:p>
        </c:txPr>
        <c:crossAx val="70621056"/>
        <c:crosses val="autoZero"/>
        <c:auto val="1"/>
        <c:lblAlgn val="ctr"/>
        <c:lblOffset val="100"/>
        <c:noMultiLvlLbl val="0"/>
      </c:catAx>
      <c:valAx>
        <c:axId val="70621056"/>
        <c:scaling>
          <c:orientation val="minMax"/>
        </c:scaling>
        <c:delete val="0"/>
        <c:axPos val="b"/>
        <c:majorGridlines>
          <c:spPr>
            <a:ln w="9525" cap="flat" cmpd="sng" algn="ctr">
              <a:solidFill>
                <a:schemeClr val="lt1">
                  <a:alpha val="2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crossAx val="70619520"/>
        <c:crosses val="autoZero"/>
        <c:crossBetween val="between"/>
      </c:valAx>
      <c:spPr>
        <a:noFill/>
        <a:ln>
          <a:noFill/>
        </a:ln>
        <a:effectLst/>
      </c:spPr>
    </c:plotArea>
    <c:plotVisOnly val="1"/>
    <c:dispBlanksAs val="gap"/>
    <c:showDLblsOverMax val="0"/>
  </c:chart>
  <c:spPr>
    <a:solidFill>
      <a:schemeClr val="bg2">
        <a:lumMod val="75000"/>
      </a:schemeClr>
    </a:solidFill>
    <a:ln w="9525" cap="flat" cmpd="sng" algn="ctr">
      <a:solidFill>
        <a:schemeClr val="bg1">
          <a:lumMod val="75000"/>
        </a:schemeClr>
      </a:solid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tx2">
                <a:lumMod val="60000"/>
                <a:lumOff val="40000"/>
              </a:schemeClr>
            </a:solidFill>
            <a:ln>
              <a:noFill/>
            </a:ln>
            <a:effectLst/>
          </c:spPr>
          <c:invertIfNegative val="0"/>
          <c:dLbls>
            <c:spPr>
              <a:solidFill>
                <a:schemeClr val="accent1">
                  <a:lumMod val="75000"/>
                  <a:alpha val="70000"/>
                </a:schemeClr>
              </a:solidFill>
              <a:ln>
                <a:noFill/>
              </a:ln>
              <a:effectLst/>
            </c:spPr>
            <c:txPr>
              <a:bodyPr rot="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6">
                          <a:lumMod val="60000"/>
                          <a:lumOff val="40000"/>
                        </a:schemeClr>
                      </a:solidFill>
                    </a:ln>
                    <a:effectLst/>
                  </c:spPr>
                </c15:leaderLines>
              </c:ext>
            </c:extLst>
          </c:dLbls>
          <c:cat>
            <c:strRef>
              <c:f>'Lead Generation Dashboard'!$D$49:$O$49</c:f>
              <c:strCache>
                <c:ptCount val="12"/>
                <c:pt idx="0">
                  <c:v>AD WORDS 215</c:v>
                </c:pt>
                <c:pt idx="1">
                  <c:v>BLOG POST 241</c:v>
                </c:pt>
                <c:pt idx="2">
                  <c:v>BLOG POST 242</c:v>
                </c:pt>
                <c:pt idx="3">
                  <c:v>BLOG POST 240</c:v>
                </c:pt>
                <c:pt idx="4">
                  <c:v>CONF 57</c:v>
                </c:pt>
                <c:pt idx="5">
                  <c:v>DIRECT 84</c:v>
                </c:pt>
                <c:pt idx="6">
                  <c:v>FCBK 213</c:v>
                </c:pt>
                <c:pt idx="7">
                  <c:v>FCBK 219</c:v>
                </c:pt>
                <c:pt idx="8">
                  <c:v>SEARCH 159</c:v>
                </c:pt>
                <c:pt idx="9">
                  <c:v>SEARCH 182</c:v>
                </c:pt>
                <c:pt idx="10">
                  <c:v>TWEET 211</c:v>
                </c:pt>
                <c:pt idx="11">
                  <c:v>UNKNOWN SOURCE</c:v>
                </c:pt>
              </c:strCache>
            </c:strRef>
          </c:cat>
          <c:val>
            <c:numRef>
              <c:f>'Lead Generation Dashboard'!$D$52:$O$52</c:f>
              <c:numCache>
                <c:formatCode>_("$"* #,##0_);_("$"* \(#,##0\);_("$"* "-"??_);_(@_)</c:formatCode>
                <c:ptCount val="12"/>
                <c:pt idx="0">
                  <c:v>0</c:v>
                </c:pt>
                <c:pt idx="1">
                  <c:v>4000</c:v>
                </c:pt>
                <c:pt idx="2">
                  <c:v>3500</c:v>
                </c:pt>
                <c:pt idx="3">
                  <c:v>6200</c:v>
                </c:pt>
                <c:pt idx="4">
                  <c:v>22000</c:v>
                </c:pt>
                <c:pt idx="5">
                  <c:v>6500</c:v>
                </c:pt>
                <c:pt idx="6">
                  <c:v>1426</c:v>
                </c:pt>
                <c:pt idx="7">
                  <c:v>1101</c:v>
                </c:pt>
                <c:pt idx="8">
                  <c:v>2697</c:v>
                </c:pt>
                <c:pt idx="9">
                  <c:v>8200</c:v>
                </c:pt>
                <c:pt idx="10">
                  <c:v>1460</c:v>
                </c:pt>
                <c:pt idx="11">
                  <c:v>2100</c:v>
                </c:pt>
              </c:numCache>
            </c:numRef>
          </c:val>
          <c:extLst>
            <c:ext xmlns:c16="http://schemas.microsoft.com/office/drawing/2014/chart" uri="{C3380CC4-5D6E-409C-BE32-E72D297353CC}">
              <c16:uniqueId val="{00000000-321B-4F44-B918-9651F376AF42}"/>
            </c:ext>
          </c:extLst>
        </c:ser>
        <c:dLbls>
          <c:showLegendKey val="0"/>
          <c:showVal val="0"/>
          <c:showCatName val="0"/>
          <c:showSerName val="0"/>
          <c:showPercent val="0"/>
          <c:showBubbleSize val="0"/>
        </c:dLbls>
        <c:gapWidth val="42"/>
        <c:axId val="70522752"/>
        <c:axId val="70524288"/>
      </c:barChart>
      <c:catAx>
        <c:axId val="70522752"/>
        <c:scaling>
          <c:orientation val="minMax"/>
        </c:scaling>
        <c:delete val="0"/>
        <c:axPos val="l"/>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cap="all" spc="150" normalizeH="0" baseline="0">
                <a:solidFill>
                  <a:schemeClr val="lt1"/>
                </a:solidFill>
                <a:latin typeface="Century Gothic" panose="020B0502020202020204" pitchFamily="34" charset="0"/>
                <a:ea typeface="+mn-ea"/>
                <a:cs typeface="+mn-cs"/>
              </a:defRPr>
            </a:pPr>
            <a:endParaRPr lang="ru-RU"/>
          </a:p>
        </c:txPr>
        <c:crossAx val="70524288"/>
        <c:crosses val="autoZero"/>
        <c:auto val="1"/>
        <c:lblAlgn val="ctr"/>
        <c:lblOffset val="100"/>
        <c:noMultiLvlLbl val="0"/>
      </c:catAx>
      <c:valAx>
        <c:axId val="70524288"/>
        <c:scaling>
          <c:orientation val="minMax"/>
        </c:scaling>
        <c:delete val="0"/>
        <c:axPos val="b"/>
        <c:majorGridlines>
          <c:spPr>
            <a:ln w="9525" cap="flat" cmpd="sng" algn="ctr">
              <a:solidFill>
                <a:schemeClr val="lt1">
                  <a:alpha val="2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crossAx val="70522752"/>
        <c:crosses val="autoZero"/>
        <c:crossBetween val="between"/>
      </c:valAx>
      <c:spPr>
        <a:noFill/>
        <a:ln>
          <a:noFill/>
        </a:ln>
        <a:effectLst/>
      </c:spPr>
    </c:plotArea>
    <c:plotVisOnly val="1"/>
    <c:dispBlanksAs val="gap"/>
    <c:showDLblsOverMax val="0"/>
  </c:chart>
  <c:spPr>
    <a:solidFill>
      <a:schemeClr val="tx2">
        <a:lumMod val="40000"/>
        <a:lumOff val="60000"/>
      </a:schemeClr>
    </a:solidFill>
    <a:ln w="9525" cap="flat" cmpd="sng" algn="ctr">
      <a:solidFill>
        <a:schemeClr val="bg1">
          <a:lumMod val="75000"/>
        </a:schemeClr>
      </a:solid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6g47rS" TargetMode="External"/></Relationships>
</file>

<file path=xl/drawings/drawing1.xml><?xml version="1.0" encoding="utf-8"?>
<xdr:wsDr xmlns:xdr="http://schemas.openxmlformats.org/drawingml/2006/spreadsheetDrawing" xmlns:a="http://schemas.openxmlformats.org/drawingml/2006/main">
  <xdr:twoCellAnchor>
    <xdr:from>
      <xdr:col>5</xdr:col>
      <xdr:colOff>468490</xdr:colOff>
      <xdr:row>2</xdr:row>
      <xdr:rowOff>12700</xdr:rowOff>
    </xdr:from>
    <xdr:to>
      <xdr:col>19</xdr:col>
      <xdr:colOff>920046</xdr:colOff>
      <xdr:row>7</xdr:row>
      <xdr:rowOff>12700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50800</xdr:rowOff>
    </xdr:from>
    <xdr:to>
      <xdr:col>20</xdr:col>
      <xdr:colOff>0</xdr:colOff>
      <xdr:row>9</xdr:row>
      <xdr:rowOff>3962400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11</xdr:row>
      <xdr:rowOff>50800</xdr:rowOff>
    </xdr:from>
    <xdr:to>
      <xdr:col>19</xdr:col>
      <xdr:colOff>1320800</xdr:colOff>
      <xdr:row>11</xdr:row>
      <xdr:rowOff>3949700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16</xdr:col>
      <xdr:colOff>1168400</xdr:colOff>
      <xdr:row>0</xdr:row>
      <xdr:rowOff>0</xdr:rowOff>
    </xdr:from>
    <xdr:to>
      <xdr:col>20</xdr:col>
      <xdr:colOff>65394</xdr:colOff>
      <xdr:row>1</xdr:row>
      <xdr:rowOff>88900</xdr:rowOff>
    </xdr:to>
    <xdr:pic>
      <xdr:nvPicPr>
        <xdr:cNvPr id="9" name="Picture 8">
          <a:hlinkClick xmlns:r="http://schemas.openxmlformats.org/officeDocument/2006/relationships" r:id="rId4"/>
          <a:extLst>
            <a:ext uri="{FF2B5EF4-FFF2-40B4-BE49-F238E27FC236}">
              <a16:creationId xmlns:a16="http://schemas.microsoft.com/office/drawing/2014/main" id="{FB430091-EBC1-4440-AE69-B6C34A3F718F}"/>
            </a:ext>
          </a:extLst>
        </xdr:cNvPr>
        <xdr:cNvPicPr>
          <a:picLocks noChangeAspect="1"/>
        </xdr:cNvPicPr>
      </xdr:nvPicPr>
      <xdr:blipFill>
        <a:blip xmlns:r="http://schemas.openxmlformats.org/officeDocument/2006/relationships" r:embed="rId5"/>
        <a:stretch>
          <a:fillRect/>
        </a:stretch>
      </xdr:blipFill>
      <xdr:spPr>
        <a:xfrm>
          <a:off x="19685000" y="0"/>
          <a:ext cx="3697594"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6g47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U55"/>
  <sheetViews>
    <sheetView showGridLines="0" tabSelected="1" zoomScaleNormal="100" workbookViewId="0">
      <pane ySplit="1" topLeftCell="A2" activePane="bottomLeft" state="frozen"/>
      <selection pane="bottomLeft" activeCell="C55" sqref="C55:T55"/>
    </sheetView>
  </sheetViews>
  <sheetFormatPr defaultColWidth="10.796875" defaultRowHeight="15" x14ac:dyDescent="0.25"/>
  <cols>
    <col min="1" max="1" width="3.296875" style="4" customWidth="1"/>
    <col min="2" max="2" width="3" style="4" customWidth="1"/>
    <col min="3" max="3" width="30.796875" style="4" customWidth="1"/>
    <col min="4" max="19" width="15.796875" style="4" customWidth="1"/>
    <col min="20" max="20" width="15.5" style="4" customWidth="1"/>
    <col min="21" max="21" width="3.296875" style="21" customWidth="1"/>
    <col min="22" max="16384" width="10.796875" style="4"/>
  </cols>
  <sheetData>
    <row r="1" spans="2:21" s="1" customFormat="1" ht="49.95" customHeight="1" x14ac:dyDescent="0.25">
      <c r="B1" s="60" t="s">
        <v>25</v>
      </c>
      <c r="U1" s="21"/>
    </row>
    <row r="2" spans="2:21" s="1" customFormat="1" ht="18" customHeight="1" x14ac:dyDescent="0.25">
      <c r="B2" s="2"/>
      <c r="C2" s="2"/>
      <c r="D2" s="2"/>
      <c r="E2" s="2"/>
      <c r="F2" s="2"/>
      <c r="G2" s="2"/>
      <c r="H2" s="2"/>
      <c r="I2" s="2"/>
      <c r="J2" s="2"/>
      <c r="K2" s="2"/>
      <c r="L2" s="2"/>
      <c r="M2" s="2"/>
      <c r="N2" s="2"/>
      <c r="O2" s="2"/>
      <c r="P2" s="2"/>
      <c r="Q2" s="2"/>
      <c r="R2" s="2"/>
      <c r="S2" s="2"/>
      <c r="T2" s="2"/>
      <c r="U2" s="21"/>
    </row>
    <row r="3" spans="2:21" ht="27" customHeight="1" x14ac:dyDescent="0.25">
      <c r="B3" s="2"/>
      <c r="C3" s="3" t="s">
        <v>21</v>
      </c>
      <c r="D3" s="3"/>
      <c r="E3" s="3"/>
      <c r="F3" s="2"/>
      <c r="G3" s="2"/>
      <c r="H3" s="2"/>
      <c r="I3" s="2"/>
      <c r="J3" s="2"/>
      <c r="K3" s="2"/>
      <c r="L3" s="2"/>
      <c r="M3" s="2"/>
      <c r="N3" s="2"/>
      <c r="O3" s="2"/>
      <c r="P3" s="2"/>
      <c r="Q3" s="2"/>
      <c r="R3" s="2"/>
      <c r="S3" s="2"/>
      <c r="T3" s="2"/>
    </row>
    <row r="4" spans="2:21" ht="72" customHeight="1" x14ac:dyDescent="0.25">
      <c r="B4" s="2"/>
      <c r="C4" s="5">
        <f>'Lead Generation Dashboard'!R45</f>
        <v>14294</v>
      </c>
      <c r="D4" s="2"/>
      <c r="E4" s="2"/>
      <c r="F4" s="2"/>
      <c r="G4" s="2"/>
      <c r="H4" s="2"/>
      <c r="I4" s="2"/>
      <c r="J4" s="2"/>
      <c r="K4" s="2"/>
      <c r="L4" s="2"/>
      <c r="M4" s="2"/>
      <c r="N4" s="2"/>
      <c r="O4" s="2"/>
      <c r="P4" s="2"/>
      <c r="Q4" s="2"/>
      <c r="R4" s="2"/>
      <c r="S4" s="2"/>
      <c r="T4" s="2"/>
    </row>
    <row r="5" spans="2:21" ht="39" customHeight="1" x14ac:dyDescent="0.25">
      <c r="B5" s="2"/>
      <c r="C5" s="26" t="s">
        <v>20</v>
      </c>
      <c r="D5" s="6">
        <f>'Lead Generation Dashboard'!R46</f>
        <v>11000</v>
      </c>
      <c r="E5" s="6"/>
      <c r="F5" s="2"/>
      <c r="G5" s="2"/>
      <c r="H5" s="2"/>
      <c r="I5" s="2"/>
      <c r="J5" s="2"/>
      <c r="K5" s="2"/>
      <c r="L5" s="2"/>
      <c r="M5" s="2"/>
      <c r="N5" s="2"/>
      <c r="O5" s="2"/>
      <c r="P5" s="2"/>
      <c r="Q5" s="2"/>
      <c r="R5" s="2"/>
      <c r="S5" s="2"/>
      <c r="T5" s="2"/>
    </row>
    <row r="6" spans="2:21" ht="30" customHeight="1" x14ac:dyDescent="0.25">
      <c r="B6" s="2"/>
      <c r="C6" s="7" t="s">
        <v>22</v>
      </c>
      <c r="D6" s="7"/>
      <c r="E6" s="7"/>
      <c r="F6" s="2"/>
      <c r="G6" s="2"/>
      <c r="H6" s="2"/>
      <c r="I6" s="2"/>
      <c r="J6" s="2"/>
      <c r="K6" s="2"/>
      <c r="L6" s="2"/>
      <c r="M6" s="2"/>
      <c r="N6" s="2"/>
      <c r="O6" s="2"/>
      <c r="P6" s="2"/>
      <c r="Q6" s="2"/>
      <c r="R6" s="2"/>
      <c r="S6" s="2"/>
      <c r="T6" s="2"/>
    </row>
    <row r="7" spans="2:21" s="10" customFormat="1" ht="72" customHeight="1" x14ac:dyDescent="0.25">
      <c r="B7" s="8"/>
      <c r="C7" s="9">
        <f>C4/D5</f>
        <v>1.2994545454545454</v>
      </c>
      <c r="D7" s="2"/>
      <c r="E7" s="2"/>
      <c r="F7" s="8"/>
      <c r="G7" s="8"/>
      <c r="H7" s="8"/>
      <c r="I7" s="8"/>
      <c r="J7" s="8"/>
      <c r="K7" s="8"/>
      <c r="L7" s="8"/>
      <c r="M7" s="8"/>
      <c r="N7" s="8"/>
      <c r="O7" s="8"/>
      <c r="P7" s="8"/>
      <c r="Q7" s="8"/>
      <c r="R7" s="8"/>
      <c r="S7" s="8"/>
      <c r="T7" s="8"/>
      <c r="U7" s="22"/>
    </row>
    <row r="8" spans="2:21" ht="18" customHeight="1" x14ac:dyDescent="0.25">
      <c r="B8" s="2"/>
      <c r="C8" s="2"/>
      <c r="D8" s="2"/>
      <c r="E8" s="2"/>
      <c r="F8" s="2"/>
      <c r="G8" s="2"/>
      <c r="H8" s="2"/>
      <c r="I8" s="2"/>
      <c r="J8" s="2"/>
      <c r="K8" s="2"/>
      <c r="L8" s="2"/>
      <c r="M8" s="2"/>
      <c r="N8" s="2"/>
      <c r="O8" s="2"/>
      <c r="P8" s="2"/>
      <c r="Q8" s="2"/>
      <c r="R8" s="2"/>
      <c r="S8" s="2"/>
      <c r="T8" s="2"/>
    </row>
    <row r="9" spans="2:21" s="20" customFormat="1" ht="25.05" customHeight="1" x14ac:dyDescent="0.3">
      <c r="B9" s="18"/>
      <c r="C9" s="28" t="s">
        <v>23</v>
      </c>
      <c r="D9" s="19"/>
      <c r="E9" s="19"/>
      <c r="F9" s="19"/>
      <c r="G9" s="19"/>
      <c r="H9" s="19"/>
      <c r="I9" s="19"/>
      <c r="J9" s="19"/>
      <c r="K9" s="19"/>
      <c r="L9" s="19"/>
      <c r="M9" s="19"/>
      <c r="N9" s="19"/>
      <c r="O9" s="19"/>
      <c r="P9" s="19"/>
      <c r="Q9" s="19"/>
      <c r="R9" s="19"/>
      <c r="S9" s="19"/>
      <c r="T9" s="19"/>
      <c r="U9" s="23"/>
    </row>
    <row r="10" spans="2:21" s="14" customFormat="1" ht="315" customHeight="1" x14ac:dyDescent="0.3">
      <c r="B10" s="13"/>
      <c r="C10" s="13"/>
      <c r="D10" s="13"/>
      <c r="E10" s="13"/>
      <c r="F10" s="13"/>
      <c r="G10" s="13"/>
      <c r="H10" s="13"/>
      <c r="I10" s="13"/>
      <c r="J10" s="13"/>
      <c r="K10" s="13"/>
      <c r="L10" s="13"/>
      <c r="M10" s="13"/>
      <c r="N10" s="13"/>
      <c r="O10" s="13"/>
      <c r="P10" s="13"/>
      <c r="Q10" s="13"/>
      <c r="R10" s="13"/>
      <c r="S10" s="13"/>
      <c r="T10" s="13"/>
      <c r="U10" s="24"/>
    </row>
    <row r="11" spans="2:21" ht="25.05" customHeight="1" x14ac:dyDescent="0.25">
      <c r="B11" s="11"/>
      <c r="C11" s="28" t="s">
        <v>1</v>
      </c>
      <c r="D11" s="12"/>
      <c r="E11" s="12"/>
      <c r="F11" s="12"/>
      <c r="G11" s="12"/>
      <c r="H11" s="12"/>
      <c r="I11" s="12"/>
      <c r="J11" s="12"/>
      <c r="K11" s="12"/>
      <c r="L11" s="12"/>
      <c r="M11" s="12"/>
      <c r="N11" s="12"/>
      <c r="O11" s="12"/>
      <c r="P11" s="12"/>
      <c r="Q11" s="12"/>
      <c r="R11" s="12"/>
      <c r="S11" s="12"/>
      <c r="T11" s="27"/>
    </row>
    <row r="12" spans="2:21" ht="315" customHeight="1" x14ac:dyDescent="0.25">
      <c r="B12" s="1"/>
      <c r="C12" s="1"/>
      <c r="D12" s="1"/>
      <c r="E12" s="1"/>
      <c r="F12" s="1"/>
      <c r="G12" s="1"/>
      <c r="H12" s="1"/>
      <c r="I12" s="1"/>
      <c r="J12" s="1"/>
      <c r="K12" s="1"/>
      <c r="L12" s="1"/>
      <c r="M12" s="1"/>
      <c r="N12" s="1"/>
      <c r="O12" s="1"/>
      <c r="P12" s="1"/>
      <c r="Q12" s="1"/>
      <c r="R12" s="1"/>
      <c r="S12" s="1"/>
      <c r="T12" s="1"/>
    </row>
    <row r="13" spans="2:21" ht="4.05" customHeight="1" x14ac:dyDescent="0.25"/>
    <row r="14" spans="2:21" s="15" customFormat="1" ht="25.05" customHeight="1" x14ac:dyDescent="0.3">
      <c r="B14" s="25"/>
      <c r="C14" s="30" t="s">
        <v>2</v>
      </c>
      <c r="D14" s="17"/>
      <c r="E14" s="17"/>
      <c r="F14" s="17"/>
      <c r="G14" s="17"/>
      <c r="H14" s="17"/>
      <c r="I14" s="17"/>
      <c r="J14" s="17"/>
      <c r="K14" s="17"/>
      <c r="L14" s="17"/>
      <c r="M14" s="17"/>
      <c r="N14" s="17"/>
      <c r="O14" s="29"/>
      <c r="Q14" s="30" t="s">
        <v>27</v>
      </c>
      <c r="R14" s="63" t="s">
        <v>0</v>
      </c>
      <c r="U14" s="25"/>
    </row>
    <row r="15" spans="2:21" s="15" customFormat="1" ht="13.2" x14ac:dyDescent="0.2">
      <c r="B15" s="25"/>
      <c r="C15" s="32"/>
      <c r="D15" s="33" t="s">
        <v>14</v>
      </c>
      <c r="E15" s="34"/>
      <c r="F15" s="34"/>
      <c r="G15" s="34"/>
      <c r="H15" s="34"/>
      <c r="I15" s="34"/>
      <c r="J15" s="34"/>
      <c r="K15" s="34"/>
      <c r="L15" s="34"/>
      <c r="M15" s="34"/>
      <c r="N15" s="34"/>
      <c r="O15" s="35"/>
      <c r="Q15" s="52">
        <v>1</v>
      </c>
      <c r="R15" s="53">
        <f t="shared" ref="R15:R44" si="0">SUM(D17:O17)</f>
        <v>408</v>
      </c>
      <c r="U15" s="25"/>
    </row>
    <row r="16" spans="2:21" s="15" customFormat="1" ht="13.05" customHeight="1" x14ac:dyDescent="0.2">
      <c r="B16" s="25"/>
      <c r="C16" s="32" t="s">
        <v>24</v>
      </c>
      <c r="D16" s="36" t="s">
        <v>7</v>
      </c>
      <c r="E16" s="37" t="s">
        <v>5</v>
      </c>
      <c r="F16" s="37" t="s">
        <v>6</v>
      </c>
      <c r="G16" s="37" t="s">
        <v>3</v>
      </c>
      <c r="H16" s="37" t="s">
        <v>8</v>
      </c>
      <c r="I16" s="37" t="s">
        <v>9</v>
      </c>
      <c r="J16" s="37" t="s">
        <v>4</v>
      </c>
      <c r="K16" s="37" t="s">
        <v>10</v>
      </c>
      <c r="L16" s="37" t="s">
        <v>11</v>
      </c>
      <c r="M16" s="37" t="s">
        <v>12</v>
      </c>
      <c r="N16" s="37" t="s">
        <v>13</v>
      </c>
      <c r="O16" s="37" t="s">
        <v>29</v>
      </c>
      <c r="P16" s="16"/>
      <c r="Q16" s="48">
        <f t="shared" ref="Q16:Q44" si="1">Q15+1</f>
        <v>2</v>
      </c>
      <c r="R16" s="49">
        <f t="shared" si="0"/>
        <v>452</v>
      </c>
      <c r="U16" s="25"/>
    </row>
    <row r="17" spans="2:21" s="15" customFormat="1" ht="13.05" customHeight="1" x14ac:dyDescent="0.25">
      <c r="B17" s="25"/>
      <c r="C17" s="38">
        <v>1</v>
      </c>
      <c r="D17" s="39">
        <v>6</v>
      </c>
      <c r="E17" s="39">
        <v>76</v>
      </c>
      <c r="F17" s="40">
        <v>102</v>
      </c>
      <c r="G17" s="39">
        <v>133</v>
      </c>
      <c r="H17" s="39">
        <v>0</v>
      </c>
      <c r="I17" s="40">
        <v>3</v>
      </c>
      <c r="J17" s="39">
        <v>5</v>
      </c>
      <c r="K17" s="39">
        <v>9</v>
      </c>
      <c r="L17" s="40">
        <v>16</v>
      </c>
      <c r="M17" s="39">
        <v>43</v>
      </c>
      <c r="N17" s="39">
        <v>9</v>
      </c>
      <c r="O17" s="40">
        <v>6</v>
      </c>
      <c r="P17" s="16"/>
      <c r="Q17" s="47">
        <f t="shared" si="1"/>
        <v>3</v>
      </c>
      <c r="R17" s="46">
        <f t="shared" si="0"/>
        <v>614</v>
      </c>
      <c r="U17" s="25"/>
    </row>
    <row r="18" spans="2:21" s="15" customFormat="1" ht="13.2" x14ac:dyDescent="0.25">
      <c r="B18" s="25"/>
      <c r="C18" s="41">
        <f t="shared" ref="C18:C46" si="2">C17+1</f>
        <v>2</v>
      </c>
      <c r="D18" s="42">
        <v>5</v>
      </c>
      <c r="E18" s="42">
        <v>60</v>
      </c>
      <c r="F18" s="43">
        <v>172</v>
      </c>
      <c r="G18" s="42">
        <v>161</v>
      </c>
      <c r="H18" s="42">
        <v>0</v>
      </c>
      <c r="I18" s="43">
        <v>0</v>
      </c>
      <c r="J18" s="42">
        <v>6</v>
      </c>
      <c r="K18" s="42">
        <v>5</v>
      </c>
      <c r="L18" s="43">
        <v>10</v>
      </c>
      <c r="M18" s="42">
        <v>27</v>
      </c>
      <c r="N18" s="42">
        <v>0</v>
      </c>
      <c r="O18" s="43">
        <v>6</v>
      </c>
      <c r="P18" s="16"/>
      <c r="Q18" s="48">
        <f t="shared" si="1"/>
        <v>4</v>
      </c>
      <c r="R18" s="49">
        <f t="shared" si="0"/>
        <v>379</v>
      </c>
      <c r="U18" s="25"/>
    </row>
    <row r="19" spans="2:21" s="15" customFormat="1" ht="13.2" x14ac:dyDescent="0.25">
      <c r="B19" s="25"/>
      <c r="C19" s="44">
        <f t="shared" si="2"/>
        <v>3</v>
      </c>
      <c r="D19" s="45">
        <v>14</v>
      </c>
      <c r="E19" s="45">
        <v>188</v>
      </c>
      <c r="F19" s="40">
        <v>140</v>
      </c>
      <c r="G19" s="45">
        <v>190</v>
      </c>
      <c r="H19" s="45">
        <v>0</v>
      </c>
      <c r="I19" s="40">
        <v>3</v>
      </c>
      <c r="J19" s="45">
        <v>7</v>
      </c>
      <c r="K19" s="45">
        <v>6</v>
      </c>
      <c r="L19" s="40">
        <v>17</v>
      </c>
      <c r="M19" s="45">
        <v>36</v>
      </c>
      <c r="N19" s="45">
        <v>8</v>
      </c>
      <c r="O19" s="40">
        <v>5</v>
      </c>
      <c r="P19" s="16"/>
      <c r="Q19" s="47">
        <f t="shared" si="1"/>
        <v>5</v>
      </c>
      <c r="R19" s="46">
        <f t="shared" si="0"/>
        <v>339</v>
      </c>
      <c r="U19" s="25"/>
    </row>
    <row r="20" spans="2:21" s="15" customFormat="1" ht="13.2" x14ac:dyDescent="0.25">
      <c r="B20" s="25"/>
      <c r="C20" s="41">
        <f t="shared" si="2"/>
        <v>4</v>
      </c>
      <c r="D20" s="42">
        <v>3</v>
      </c>
      <c r="E20" s="42">
        <v>108</v>
      </c>
      <c r="F20" s="43">
        <v>134</v>
      </c>
      <c r="G20" s="42">
        <v>63</v>
      </c>
      <c r="H20" s="42">
        <v>0</v>
      </c>
      <c r="I20" s="43">
        <v>3</v>
      </c>
      <c r="J20" s="42">
        <v>6</v>
      </c>
      <c r="K20" s="42">
        <v>3</v>
      </c>
      <c r="L20" s="43">
        <v>10</v>
      </c>
      <c r="M20" s="42">
        <v>36</v>
      </c>
      <c r="N20" s="42">
        <v>13</v>
      </c>
      <c r="O20" s="43">
        <v>0</v>
      </c>
      <c r="P20" s="16"/>
      <c r="Q20" s="48">
        <f t="shared" si="1"/>
        <v>6</v>
      </c>
      <c r="R20" s="49">
        <f t="shared" si="0"/>
        <v>522</v>
      </c>
      <c r="U20" s="25"/>
    </row>
    <row r="21" spans="2:21" s="15" customFormat="1" ht="13.2" x14ac:dyDescent="0.25">
      <c r="B21" s="25"/>
      <c r="C21" s="44">
        <f t="shared" si="2"/>
        <v>5</v>
      </c>
      <c r="D21" s="45">
        <v>9</v>
      </c>
      <c r="E21" s="45">
        <v>118</v>
      </c>
      <c r="F21" s="40">
        <v>83</v>
      </c>
      <c r="G21" s="45">
        <v>52</v>
      </c>
      <c r="H21" s="45">
        <v>0</v>
      </c>
      <c r="I21" s="40">
        <v>2</v>
      </c>
      <c r="J21" s="45">
        <v>7</v>
      </c>
      <c r="K21" s="45">
        <v>3</v>
      </c>
      <c r="L21" s="40">
        <v>36</v>
      </c>
      <c r="M21" s="45">
        <v>19</v>
      </c>
      <c r="N21" s="45">
        <v>6</v>
      </c>
      <c r="O21" s="40">
        <v>4</v>
      </c>
      <c r="P21" s="16"/>
      <c r="Q21" s="47">
        <f t="shared" si="1"/>
        <v>7</v>
      </c>
      <c r="R21" s="46">
        <f t="shared" si="0"/>
        <v>517</v>
      </c>
      <c r="U21" s="25"/>
    </row>
    <row r="22" spans="2:21" s="15" customFormat="1" ht="13.2" x14ac:dyDescent="0.25">
      <c r="B22" s="25"/>
      <c r="C22" s="41">
        <f t="shared" si="2"/>
        <v>6</v>
      </c>
      <c r="D22" s="42">
        <v>9</v>
      </c>
      <c r="E22" s="42">
        <v>156</v>
      </c>
      <c r="F22" s="43">
        <v>148</v>
      </c>
      <c r="G22" s="42">
        <v>149</v>
      </c>
      <c r="H22" s="42">
        <v>0</v>
      </c>
      <c r="I22" s="43">
        <v>3</v>
      </c>
      <c r="J22" s="42">
        <v>6</v>
      </c>
      <c r="K22" s="42">
        <v>9</v>
      </c>
      <c r="L22" s="43">
        <v>25</v>
      </c>
      <c r="M22" s="42">
        <v>1</v>
      </c>
      <c r="N22" s="42">
        <v>16</v>
      </c>
      <c r="O22" s="43">
        <v>0</v>
      </c>
      <c r="P22" s="16"/>
      <c r="Q22" s="48">
        <f t="shared" si="1"/>
        <v>8</v>
      </c>
      <c r="R22" s="49">
        <f t="shared" si="0"/>
        <v>467</v>
      </c>
      <c r="U22" s="25"/>
    </row>
    <row r="23" spans="2:21" s="15" customFormat="1" ht="13.2" x14ac:dyDescent="0.25">
      <c r="B23" s="25"/>
      <c r="C23" s="44">
        <f t="shared" si="2"/>
        <v>7</v>
      </c>
      <c r="D23" s="45">
        <v>1</v>
      </c>
      <c r="E23" s="45">
        <v>149</v>
      </c>
      <c r="F23" s="40">
        <v>122</v>
      </c>
      <c r="G23" s="45">
        <v>146</v>
      </c>
      <c r="H23" s="45">
        <v>0</v>
      </c>
      <c r="I23" s="40">
        <v>1</v>
      </c>
      <c r="J23" s="45">
        <v>6</v>
      </c>
      <c r="K23" s="45">
        <v>7</v>
      </c>
      <c r="L23" s="40">
        <v>37</v>
      </c>
      <c r="M23" s="45">
        <v>33</v>
      </c>
      <c r="N23" s="45">
        <v>11</v>
      </c>
      <c r="O23" s="40">
        <v>4</v>
      </c>
      <c r="P23" s="16"/>
      <c r="Q23" s="47">
        <f t="shared" si="1"/>
        <v>9</v>
      </c>
      <c r="R23" s="46">
        <f t="shared" si="0"/>
        <v>310</v>
      </c>
      <c r="U23" s="25"/>
    </row>
    <row r="24" spans="2:21" s="15" customFormat="1" ht="13.2" x14ac:dyDescent="0.25">
      <c r="B24" s="25"/>
      <c r="C24" s="41">
        <f t="shared" si="2"/>
        <v>8</v>
      </c>
      <c r="D24" s="42">
        <v>12</v>
      </c>
      <c r="E24" s="42">
        <v>130</v>
      </c>
      <c r="F24" s="43">
        <v>53</v>
      </c>
      <c r="G24" s="42">
        <v>183</v>
      </c>
      <c r="H24" s="42">
        <v>0</v>
      </c>
      <c r="I24" s="43">
        <v>1</v>
      </c>
      <c r="J24" s="42">
        <v>7</v>
      </c>
      <c r="K24" s="42">
        <v>4</v>
      </c>
      <c r="L24" s="43">
        <v>36</v>
      </c>
      <c r="M24" s="42">
        <v>36</v>
      </c>
      <c r="N24" s="42">
        <v>1</v>
      </c>
      <c r="O24" s="43">
        <v>4</v>
      </c>
      <c r="P24" s="16"/>
      <c r="Q24" s="48">
        <f t="shared" si="1"/>
        <v>10</v>
      </c>
      <c r="R24" s="49">
        <f t="shared" si="0"/>
        <v>391</v>
      </c>
      <c r="U24" s="25"/>
    </row>
    <row r="25" spans="2:21" s="15" customFormat="1" ht="13.2" x14ac:dyDescent="0.25">
      <c r="B25" s="25"/>
      <c r="C25" s="44">
        <f t="shared" si="2"/>
        <v>9</v>
      </c>
      <c r="D25" s="45">
        <v>13</v>
      </c>
      <c r="E25" s="45">
        <v>113</v>
      </c>
      <c r="F25" s="40">
        <v>50</v>
      </c>
      <c r="G25" s="45">
        <v>56</v>
      </c>
      <c r="H25" s="45">
        <v>0</v>
      </c>
      <c r="I25" s="40">
        <v>2</v>
      </c>
      <c r="J25" s="45">
        <v>6</v>
      </c>
      <c r="K25" s="45">
        <v>11</v>
      </c>
      <c r="L25" s="40">
        <v>26</v>
      </c>
      <c r="M25" s="45">
        <v>14</v>
      </c>
      <c r="N25" s="45">
        <v>15</v>
      </c>
      <c r="O25" s="40">
        <v>4</v>
      </c>
      <c r="P25" s="16"/>
      <c r="Q25" s="47">
        <f t="shared" si="1"/>
        <v>11</v>
      </c>
      <c r="R25" s="46">
        <f t="shared" si="0"/>
        <v>469</v>
      </c>
      <c r="U25" s="25"/>
    </row>
    <row r="26" spans="2:21" s="15" customFormat="1" ht="13.2" x14ac:dyDescent="0.25">
      <c r="B26" s="25"/>
      <c r="C26" s="41">
        <f t="shared" si="2"/>
        <v>10</v>
      </c>
      <c r="D26" s="42">
        <v>6</v>
      </c>
      <c r="E26" s="42">
        <v>174</v>
      </c>
      <c r="F26" s="43">
        <v>56</v>
      </c>
      <c r="G26" s="42">
        <v>54</v>
      </c>
      <c r="H26" s="42">
        <v>0</v>
      </c>
      <c r="I26" s="43">
        <v>1</v>
      </c>
      <c r="J26" s="42">
        <v>2</v>
      </c>
      <c r="K26" s="42">
        <v>8</v>
      </c>
      <c r="L26" s="43">
        <v>56</v>
      </c>
      <c r="M26" s="42">
        <v>15</v>
      </c>
      <c r="N26" s="42">
        <v>16</v>
      </c>
      <c r="O26" s="43">
        <v>3</v>
      </c>
      <c r="P26" s="16"/>
      <c r="Q26" s="48">
        <f t="shared" si="1"/>
        <v>12</v>
      </c>
      <c r="R26" s="49">
        <f t="shared" si="0"/>
        <v>415</v>
      </c>
      <c r="U26" s="25"/>
    </row>
    <row r="27" spans="2:21" s="15" customFormat="1" ht="13.2" x14ac:dyDescent="0.25">
      <c r="B27" s="25"/>
      <c r="C27" s="44">
        <f t="shared" si="2"/>
        <v>11</v>
      </c>
      <c r="D27" s="45">
        <v>14</v>
      </c>
      <c r="E27" s="45">
        <v>89</v>
      </c>
      <c r="F27" s="40">
        <v>178</v>
      </c>
      <c r="G27" s="45">
        <v>82</v>
      </c>
      <c r="H27" s="45">
        <v>0</v>
      </c>
      <c r="I27" s="40">
        <v>3</v>
      </c>
      <c r="J27" s="45">
        <v>3</v>
      </c>
      <c r="K27" s="45">
        <v>8</v>
      </c>
      <c r="L27" s="40">
        <v>29</v>
      </c>
      <c r="M27" s="45">
        <v>44</v>
      </c>
      <c r="N27" s="45">
        <v>14</v>
      </c>
      <c r="O27" s="40">
        <v>5</v>
      </c>
      <c r="P27" s="16"/>
      <c r="Q27" s="47">
        <f t="shared" si="1"/>
        <v>13</v>
      </c>
      <c r="R27" s="46">
        <f t="shared" si="0"/>
        <v>444</v>
      </c>
      <c r="U27" s="25"/>
    </row>
    <row r="28" spans="2:21" s="15" customFormat="1" ht="13.2" x14ac:dyDescent="0.25">
      <c r="B28" s="25"/>
      <c r="C28" s="41">
        <f t="shared" si="2"/>
        <v>12</v>
      </c>
      <c r="D28" s="42">
        <v>2</v>
      </c>
      <c r="E28" s="42">
        <v>68</v>
      </c>
      <c r="F28" s="43">
        <v>160</v>
      </c>
      <c r="G28" s="42">
        <v>110</v>
      </c>
      <c r="H28" s="42">
        <v>0</v>
      </c>
      <c r="I28" s="43">
        <v>3</v>
      </c>
      <c r="J28" s="42">
        <v>1</v>
      </c>
      <c r="K28" s="42">
        <v>9</v>
      </c>
      <c r="L28" s="43">
        <v>47</v>
      </c>
      <c r="M28" s="42">
        <v>2</v>
      </c>
      <c r="N28" s="42">
        <v>9</v>
      </c>
      <c r="O28" s="43">
        <v>4</v>
      </c>
      <c r="P28" s="16"/>
      <c r="Q28" s="48">
        <f t="shared" si="1"/>
        <v>14</v>
      </c>
      <c r="R28" s="49">
        <f t="shared" si="0"/>
        <v>516</v>
      </c>
      <c r="U28" s="25"/>
    </row>
    <row r="29" spans="2:21" s="15" customFormat="1" ht="13.2" x14ac:dyDescent="0.25">
      <c r="B29" s="25"/>
      <c r="C29" s="44">
        <f t="shared" si="2"/>
        <v>13</v>
      </c>
      <c r="D29" s="45">
        <v>5</v>
      </c>
      <c r="E29" s="45">
        <v>80</v>
      </c>
      <c r="F29" s="40">
        <v>128</v>
      </c>
      <c r="G29" s="45">
        <v>137</v>
      </c>
      <c r="H29" s="45">
        <v>0</v>
      </c>
      <c r="I29" s="40">
        <v>0</v>
      </c>
      <c r="J29" s="45">
        <v>5</v>
      </c>
      <c r="K29" s="45">
        <v>10</v>
      </c>
      <c r="L29" s="40">
        <v>21</v>
      </c>
      <c r="M29" s="45">
        <v>53</v>
      </c>
      <c r="N29" s="45">
        <v>5</v>
      </c>
      <c r="O29" s="40">
        <v>0</v>
      </c>
      <c r="P29" s="16"/>
      <c r="Q29" s="47">
        <f t="shared" si="1"/>
        <v>15</v>
      </c>
      <c r="R29" s="46">
        <f t="shared" si="0"/>
        <v>581</v>
      </c>
      <c r="U29" s="25"/>
    </row>
    <row r="30" spans="2:21" s="15" customFormat="1" ht="13.2" x14ac:dyDescent="0.25">
      <c r="B30" s="25"/>
      <c r="C30" s="41">
        <f t="shared" si="2"/>
        <v>14</v>
      </c>
      <c r="D30" s="42">
        <v>3</v>
      </c>
      <c r="E30" s="42">
        <v>85</v>
      </c>
      <c r="F30" s="43">
        <v>175</v>
      </c>
      <c r="G30" s="42">
        <v>127</v>
      </c>
      <c r="H30" s="42">
        <v>0</v>
      </c>
      <c r="I30" s="43">
        <v>2</v>
      </c>
      <c r="J30" s="42">
        <v>7</v>
      </c>
      <c r="K30" s="42">
        <v>4</v>
      </c>
      <c r="L30" s="43">
        <v>47</v>
      </c>
      <c r="M30" s="42">
        <v>47</v>
      </c>
      <c r="N30" s="42">
        <v>13</v>
      </c>
      <c r="O30" s="43">
        <v>6</v>
      </c>
      <c r="P30" s="16"/>
      <c r="Q30" s="48">
        <f t="shared" si="1"/>
        <v>16</v>
      </c>
      <c r="R30" s="49">
        <f t="shared" si="0"/>
        <v>373</v>
      </c>
      <c r="U30" s="25"/>
    </row>
    <row r="31" spans="2:21" s="15" customFormat="1" ht="13.2" x14ac:dyDescent="0.25">
      <c r="B31" s="25"/>
      <c r="C31" s="44">
        <f t="shared" si="2"/>
        <v>15</v>
      </c>
      <c r="D31" s="45">
        <v>6</v>
      </c>
      <c r="E31" s="45">
        <v>174</v>
      </c>
      <c r="F31" s="40">
        <v>178</v>
      </c>
      <c r="G31" s="45">
        <v>115</v>
      </c>
      <c r="H31" s="45">
        <v>0</v>
      </c>
      <c r="I31" s="40">
        <v>0</v>
      </c>
      <c r="J31" s="45">
        <v>4</v>
      </c>
      <c r="K31" s="45">
        <v>10</v>
      </c>
      <c r="L31" s="40">
        <v>40</v>
      </c>
      <c r="M31" s="45">
        <v>46</v>
      </c>
      <c r="N31" s="45">
        <v>5</v>
      </c>
      <c r="O31" s="40">
        <v>3</v>
      </c>
      <c r="P31" s="16"/>
      <c r="Q31" s="47">
        <f t="shared" si="1"/>
        <v>17</v>
      </c>
      <c r="R31" s="46">
        <f t="shared" si="0"/>
        <v>645</v>
      </c>
      <c r="U31" s="25"/>
    </row>
    <row r="32" spans="2:21" s="15" customFormat="1" ht="13.2" x14ac:dyDescent="0.25">
      <c r="B32" s="25"/>
      <c r="C32" s="41">
        <f t="shared" si="2"/>
        <v>16</v>
      </c>
      <c r="D32" s="42">
        <v>2</v>
      </c>
      <c r="E32" s="42">
        <v>166</v>
      </c>
      <c r="F32" s="43">
        <v>70</v>
      </c>
      <c r="G32" s="42">
        <v>83</v>
      </c>
      <c r="H32" s="42">
        <v>0</v>
      </c>
      <c r="I32" s="43">
        <v>0</v>
      </c>
      <c r="J32" s="42">
        <v>4</v>
      </c>
      <c r="K32" s="42">
        <v>3</v>
      </c>
      <c r="L32" s="43">
        <v>13</v>
      </c>
      <c r="M32" s="42">
        <v>18</v>
      </c>
      <c r="N32" s="42">
        <v>10</v>
      </c>
      <c r="O32" s="43">
        <v>4</v>
      </c>
      <c r="P32" s="16"/>
      <c r="Q32" s="48">
        <f t="shared" si="1"/>
        <v>18</v>
      </c>
      <c r="R32" s="49">
        <f t="shared" si="0"/>
        <v>449</v>
      </c>
      <c r="U32" s="25"/>
    </row>
    <row r="33" spans="2:21" s="15" customFormat="1" ht="13.2" x14ac:dyDescent="0.25">
      <c r="B33" s="25"/>
      <c r="C33" s="44">
        <f t="shared" si="2"/>
        <v>17</v>
      </c>
      <c r="D33" s="45">
        <v>10</v>
      </c>
      <c r="E33" s="45">
        <v>171</v>
      </c>
      <c r="F33" s="40">
        <v>178</v>
      </c>
      <c r="G33" s="45">
        <v>153</v>
      </c>
      <c r="H33" s="45">
        <v>0</v>
      </c>
      <c r="I33" s="40">
        <v>3</v>
      </c>
      <c r="J33" s="45">
        <v>7</v>
      </c>
      <c r="K33" s="45">
        <v>10</v>
      </c>
      <c r="L33" s="40">
        <v>49</v>
      </c>
      <c r="M33" s="45">
        <v>58</v>
      </c>
      <c r="N33" s="45">
        <v>2</v>
      </c>
      <c r="O33" s="40">
        <v>4</v>
      </c>
      <c r="P33" s="16"/>
      <c r="Q33" s="47">
        <f t="shared" si="1"/>
        <v>19</v>
      </c>
      <c r="R33" s="46">
        <f t="shared" si="0"/>
        <v>407</v>
      </c>
      <c r="U33" s="25"/>
    </row>
    <row r="34" spans="2:21" s="15" customFormat="1" ht="13.2" x14ac:dyDescent="0.25">
      <c r="B34" s="25"/>
      <c r="C34" s="41">
        <f t="shared" si="2"/>
        <v>18</v>
      </c>
      <c r="D34" s="42">
        <v>0</v>
      </c>
      <c r="E34" s="42">
        <v>179</v>
      </c>
      <c r="F34" s="43">
        <v>55</v>
      </c>
      <c r="G34" s="42">
        <v>132</v>
      </c>
      <c r="H34" s="42">
        <v>0</v>
      </c>
      <c r="I34" s="43">
        <v>3</v>
      </c>
      <c r="J34" s="42">
        <v>1</v>
      </c>
      <c r="K34" s="42">
        <v>11</v>
      </c>
      <c r="L34" s="43">
        <v>19</v>
      </c>
      <c r="M34" s="42">
        <v>41</v>
      </c>
      <c r="N34" s="42">
        <v>6</v>
      </c>
      <c r="O34" s="43">
        <v>2</v>
      </c>
      <c r="P34" s="16"/>
      <c r="Q34" s="48">
        <f t="shared" si="1"/>
        <v>20</v>
      </c>
      <c r="R34" s="49">
        <f t="shared" si="0"/>
        <v>502</v>
      </c>
      <c r="U34" s="25"/>
    </row>
    <row r="35" spans="2:21" s="15" customFormat="1" ht="13.2" x14ac:dyDescent="0.25">
      <c r="B35" s="25"/>
      <c r="C35" s="44">
        <f t="shared" si="2"/>
        <v>19</v>
      </c>
      <c r="D35" s="45">
        <v>9</v>
      </c>
      <c r="E35" s="45">
        <v>122</v>
      </c>
      <c r="F35" s="40">
        <v>75</v>
      </c>
      <c r="G35" s="45">
        <v>139</v>
      </c>
      <c r="H35" s="45">
        <v>0</v>
      </c>
      <c r="I35" s="40">
        <v>2</v>
      </c>
      <c r="J35" s="45">
        <v>1</v>
      </c>
      <c r="K35" s="45">
        <v>7</v>
      </c>
      <c r="L35" s="40">
        <v>34</v>
      </c>
      <c r="M35" s="45">
        <v>8</v>
      </c>
      <c r="N35" s="45">
        <v>9</v>
      </c>
      <c r="O35" s="40">
        <v>1</v>
      </c>
      <c r="P35" s="16"/>
      <c r="Q35" s="47">
        <f t="shared" si="1"/>
        <v>21</v>
      </c>
      <c r="R35" s="46">
        <f t="shared" si="0"/>
        <v>670</v>
      </c>
      <c r="U35" s="25"/>
    </row>
    <row r="36" spans="2:21" s="15" customFormat="1" ht="13.2" x14ac:dyDescent="0.25">
      <c r="B36" s="25"/>
      <c r="C36" s="41">
        <f t="shared" si="2"/>
        <v>20</v>
      </c>
      <c r="D36" s="42">
        <v>6</v>
      </c>
      <c r="E36" s="42">
        <v>136</v>
      </c>
      <c r="F36" s="43">
        <v>89</v>
      </c>
      <c r="G36" s="42">
        <v>192</v>
      </c>
      <c r="H36" s="42">
        <v>0</v>
      </c>
      <c r="I36" s="43">
        <v>3</v>
      </c>
      <c r="J36" s="42">
        <v>4</v>
      </c>
      <c r="K36" s="42">
        <v>8</v>
      </c>
      <c r="L36" s="43">
        <v>33</v>
      </c>
      <c r="M36" s="42">
        <v>29</v>
      </c>
      <c r="N36" s="42">
        <v>0</v>
      </c>
      <c r="O36" s="43">
        <v>2</v>
      </c>
      <c r="P36" s="16"/>
      <c r="Q36" s="48">
        <f t="shared" si="1"/>
        <v>22</v>
      </c>
      <c r="R36" s="49">
        <f t="shared" si="0"/>
        <v>739</v>
      </c>
      <c r="U36" s="25"/>
    </row>
    <row r="37" spans="2:21" s="15" customFormat="1" ht="13.2" x14ac:dyDescent="0.25">
      <c r="B37" s="25"/>
      <c r="C37" s="44">
        <f t="shared" si="2"/>
        <v>21</v>
      </c>
      <c r="D37" s="45">
        <v>0</v>
      </c>
      <c r="E37" s="45">
        <v>162</v>
      </c>
      <c r="F37" s="40">
        <v>156</v>
      </c>
      <c r="G37" s="45">
        <v>150</v>
      </c>
      <c r="H37" s="45">
        <v>80</v>
      </c>
      <c r="I37" s="40">
        <v>1</v>
      </c>
      <c r="J37" s="45">
        <v>5</v>
      </c>
      <c r="K37" s="45">
        <v>6</v>
      </c>
      <c r="L37" s="40">
        <v>53</v>
      </c>
      <c r="M37" s="45">
        <v>50</v>
      </c>
      <c r="N37" s="45">
        <v>5</v>
      </c>
      <c r="O37" s="40">
        <v>2</v>
      </c>
      <c r="P37" s="16"/>
      <c r="Q37" s="47">
        <f t="shared" si="1"/>
        <v>23</v>
      </c>
      <c r="R37" s="46">
        <f t="shared" si="0"/>
        <v>427</v>
      </c>
      <c r="U37" s="25"/>
    </row>
    <row r="38" spans="2:21" s="15" customFormat="1" ht="13.2" x14ac:dyDescent="0.25">
      <c r="B38" s="25"/>
      <c r="C38" s="41">
        <f t="shared" si="2"/>
        <v>22</v>
      </c>
      <c r="D38" s="42">
        <v>8</v>
      </c>
      <c r="E38" s="42">
        <v>199</v>
      </c>
      <c r="F38" s="43">
        <v>147</v>
      </c>
      <c r="G38" s="42">
        <v>193</v>
      </c>
      <c r="H38" s="42">
        <v>50</v>
      </c>
      <c r="I38" s="43">
        <v>2</v>
      </c>
      <c r="J38" s="42">
        <v>5</v>
      </c>
      <c r="K38" s="42">
        <v>5</v>
      </c>
      <c r="L38" s="43">
        <v>59</v>
      </c>
      <c r="M38" s="42">
        <v>58</v>
      </c>
      <c r="N38" s="42">
        <v>10</v>
      </c>
      <c r="O38" s="43">
        <v>3</v>
      </c>
      <c r="P38" s="16"/>
      <c r="Q38" s="48">
        <f t="shared" si="1"/>
        <v>24</v>
      </c>
      <c r="R38" s="49">
        <f t="shared" si="0"/>
        <v>462</v>
      </c>
      <c r="U38" s="25"/>
    </row>
    <row r="39" spans="2:21" s="15" customFormat="1" ht="13.2" x14ac:dyDescent="0.25">
      <c r="B39" s="25"/>
      <c r="C39" s="44">
        <f t="shared" si="2"/>
        <v>23</v>
      </c>
      <c r="D39" s="45">
        <v>5</v>
      </c>
      <c r="E39" s="45">
        <v>64</v>
      </c>
      <c r="F39" s="40">
        <v>52</v>
      </c>
      <c r="G39" s="45">
        <v>187</v>
      </c>
      <c r="H39" s="45">
        <v>20</v>
      </c>
      <c r="I39" s="40">
        <v>2</v>
      </c>
      <c r="J39" s="45">
        <v>0</v>
      </c>
      <c r="K39" s="45">
        <v>4</v>
      </c>
      <c r="L39" s="40">
        <v>44</v>
      </c>
      <c r="M39" s="45">
        <v>34</v>
      </c>
      <c r="N39" s="45">
        <v>12</v>
      </c>
      <c r="O39" s="40">
        <v>3</v>
      </c>
      <c r="P39" s="16"/>
      <c r="Q39" s="47">
        <f t="shared" si="1"/>
        <v>25</v>
      </c>
      <c r="R39" s="46">
        <f t="shared" si="0"/>
        <v>417</v>
      </c>
      <c r="U39" s="25"/>
    </row>
    <row r="40" spans="2:21" s="15" customFormat="1" ht="13.2" x14ac:dyDescent="0.25">
      <c r="B40" s="25"/>
      <c r="C40" s="41">
        <f t="shared" si="2"/>
        <v>24</v>
      </c>
      <c r="D40" s="42">
        <v>11</v>
      </c>
      <c r="E40" s="42">
        <v>78</v>
      </c>
      <c r="F40" s="43">
        <v>137</v>
      </c>
      <c r="G40" s="42">
        <v>105</v>
      </c>
      <c r="H40" s="42">
        <v>10</v>
      </c>
      <c r="I40" s="43">
        <v>2</v>
      </c>
      <c r="J40" s="42">
        <v>1</v>
      </c>
      <c r="K40" s="42">
        <v>9</v>
      </c>
      <c r="L40" s="43">
        <v>36</v>
      </c>
      <c r="M40" s="42">
        <v>55</v>
      </c>
      <c r="N40" s="42">
        <v>16</v>
      </c>
      <c r="O40" s="43">
        <v>2</v>
      </c>
      <c r="P40" s="16"/>
      <c r="Q40" s="48">
        <f t="shared" si="1"/>
        <v>26</v>
      </c>
      <c r="R40" s="49">
        <f t="shared" si="0"/>
        <v>486</v>
      </c>
      <c r="U40" s="25"/>
    </row>
    <row r="41" spans="2:21" s="15" customFormat="1" ht="13.2" x14ac:dyDescent="0.25">
      <c r="B41" s="25"/>
      <c r="C41" s="44">
        <f t="shared" si="2"/>
        <v>25</v>
      </c>
      <c r="D41" s="45">
        <v>2</v>
      </c>
      <c r="E41" s="45">
        <v>80</v>
      </c>
      <c r="F41" s="40">
        <v>93</v>
      </c>
      <c r="G41" s="45">
        <v>179</v>
      </c>
      <c r="H41" s="45">
        <v>5</v>
      </c>
      <c r="I41" s="40">
        <v>0</v>
      </c>
      <c r="J41" s="45">
        <v>6</v>
      </c>
      <c r="K41" s="45">
        <v>9</v>
      </c>
      <c r="L41" s="40">
        <v>6</v>
      </c>
      <c r="M41" s="45">
        <v>32</v>
      </c>
      <c r="N41" s="45">
        <v>0</v>
      </c>
      <c r="O41" s="40">
        <v>5</v>
      </c>
      <c r="P41" s="16"/>
      <c r="Q41" s="47">
        <f t="shared" si="1"/>
        <v>27</v>
      </c>
      <c r="R41" s="46">
        <f t="shared" si="0"/>
        <v>444</v>
      </c>
      <c r="U41" s="25"/>
    </row>
    <row r="42" spans="2:21" s="15" customFormat="1" ht="13.2" x14ac:dyDescent="0.25">
      <c r="B42" s="25"/>
      <c r="C42" s="41">
        <f t="shared" si="2"/>
        <v>26</v>
      </c>
      <c r="D42" s="42">
        <v>10</v>
      </c>
      <c r="E42" s="42">
        <v>91</v>
      </c>
      <c r="F42" s="43">
        <v>103</v>
      </c>
      <c r="G42" s="42">
        <v>198</v>
      </c>
      <c r="H42" s="42">
        <v>5</v>
      </c>
      <c r="I42" s="43">
        <v>2</v>
      </c>
      <c r="J42" s="42">
        <v>2</v>
      </c>
      <c r="K42" s="42">
        <v>5</v>
      </c>
      <c r="L42" s="43">
        <v>38</v>
      </c>
      <c r="M42" s="42">
        <v>20</v>
      </c>
      <c r="N42" s="42">
        <v>11</v>
      </c>
      <c r="O42" s="43">
        <v>1</v>
      </c>
      <c r="P42" s="16"/>
      <c r="Q42" s="48">
        <f t="shared" si="1"/>
        <v>28</v>
      </c>
      <c r="R42" s="49">
        <f t="shared" si="0"/>
        <v>473</v>
      </c>
      <c r="U42" s="25"/>
    </row>
    <row r="43" spans="2:21" s="15" customFormat="1" ht="13.2" x14ac:dyDescent="0.25">
      <c r="B43" s="25"/>
      <c r="C43" s="44">
        <f t="shared" si="2"/>
        <v>27</v>
      </c>
      <c r="D43" s="45">
        <v>0</v>
      </c>
      <c r="E43" s="45">
        <v>55</v>
      </c>
      <c r="F43" s="40">
        <v>106</v>
      </c>
      <c r="G43" s="45">
        <v>149</v>
      </c>
      <c r="H43" s="45">
        <v>2</v>
      </c>
      <c r="I43" s="40">
        <v>2</v>
      </c>
      <c r="J43" s="45">
        <v>7</v>
      </c>
      <c r="K43" s="45">
        <v>11</v>
      </c>
      <c r="L43" s="40">
        <v>49</v>
      </c>
      <c r="M43" s="45">
        <v>45</v>
      </c>
      <c r="N43" s="45">
        <v>12</v>
      </c>
      <c r="O43" s="40">
        <v>6</v>
      </c>
      <c r="P43" s="16"/>
      <c r="Q43" s="47">
        <f t="shared" si="1"/>
        <v>29</v>
      </c>
      <c r="R43" s="46">
        <f t="shared" si="0"/>
        <v>483</v>
      </c>
      <c r="U43" s="25"/>
    </row>
    <row r="44" spans="2:21" s="15" customFormat="1" ht="13.2" x14ac:dyDescent="0.25">
      <c r="B44" s="25"/>
      <c r="C44" s="41">
        <f t="shared" si="2"/>
        <v>28</v>
      </c>
      <c r="D44" s="42">
        <v>4</v>
      </c>
      <c r="E44" s="42">
        <v>113</v>
      </c>
      <c r="F44" s="43">
        <v>108</v>
      </c>
      <c r="G44" s="42">
        <v>146</v>
      </c>
      <c r="H44" s="42">
        <v>1</v>
      </c>
      <c r="I44" s="43">
        <v>0</v>
      </c>
      <c r="J44" s="42">
        <v>4</v>
      </c>
      <c r="K44" s="42">
        <v>7</v>
      </c>
      <c r="L44" s="43">
        <v>57</v>
      </c>
      <c r="M44" s="42">
        <v>30</v>
      </c>
      <c r="N44" s="42">
        <v>1</v>
      </c>
      <c r="O44" s="43">
        <v>2</v>
      </c>
      <c r="P44" s="16"/>
      <c r="Q44" s="48">
        <f t="shared" si="1"/>
        <v>30</v>
      </c>
      <c r="R44" s="49">
        <f t="shared" si="0"/>
        <v>493</v>
      </c>
      <c r="U44" s="25"/>
    </row>
    <row r="45" spans="2:21" s="15" customFormat="1" ht="13.2" x14ac:dyDescent="0.25">
      <c r="B45" s="25"/>
      <c r="C45" s="44">
        <f t="shared" si="2"/>
        <v>29</v>
      </c>
      <c r="D45" s="45">
        <v>7</v>
      </c>
      <c r="E45" s="45">
        <v>57</v>
      </c>
      <c r="F45" s="40">
        <v>188</v>
      </c>
      <c r="G45" s="45">
        <v>128</v>
      </c>
      <c r="H45" s="45">
        <v>3</v>
      </c>
      <c r="I45" s="40">
        <v>2</v>
      </c>
      <c r="J45" s="45">
        <v>6</v>
      </c>
      <c r="K45" s="45">
        <v>10</v>
      </c>
      <c r="L45" s="40">
        <v>17</v>
      </c>
      <c r="M45" s="45">
        <v>55</v>
      </c>
      <c r="N45" s="45">
        <v>5</v>
      </c>
      <c r="O45" s="40">
        <v>5</v>
      </c>
      <c r="P45" s="16"/>
      <c r="Q45" s="64" t="s">
        <v>19</v>
      </c>
      <c r="R45" s="50">
        <f>SUM(R15:R44)</f>
        <v>14294</v>
      </c>
      <c r="U45" s="25"/>
    </row>
    <row r="46" spans="2:21" s="15" customFormat="1" ht="13.2" x14ac:dyDescent="0.25">
      <c r="B46" s="25"/>
      <c r="C46" s="41">
        <f t="shared" si="2"/>
        <v>30</v>
      </c>
      <c r="D46" s="42">
        <v>11</v>
      </c>
      <c r="E46" s="42">
        <v>121</v>
      </c>
      <c r="F46" s="43">
        <v>82</v>
      </c>
      <c r="G46" s="42">
        <v>177</v>
      </c>
      <c r="H46" s="42">
        <v>2</v>
      </c>
      <c r="I46" s="43">
        <v>3</v>
      </c>
      <c r="J46" s="42">
        <v>1</v>
      </c>
      <c r="K46" s="42">
        <v>5</v>
      </c>
      <c r="L46" s="43">
        <v>45</v>
      </c>
      <c r="M46" s="42">
        <v>37</v>
      </c>
      <c r="N46" s="42">
        <v>5</v>
      </c>
      <c r="O46" s="43">
        <v>4</v>
      </c>
      <c r="P46" s="16"/>
      <c r="Q46" s="64" t="s">
        <v>20</v>
      </c>
      <c r="R46" s="51">
        <v>11000</v>
      </c>
      <c r="U46" s="25"/>
    </row>
    <row r="47" spans="2:21" s="15" customFormat="1" ht="6" customHeight="1" x14ac:dyDescent="0.25">
      <c r="C47" s="31"/>
      <c r="D47" s="31"/>
      <c r="E47" s="31"/>
      <c r="F47" s="31"/>
      <c r="G47" s="31"/>
      <c r="H47" s="31"/>
      <c r="I47" s="31"/>
      <c r="J47" s="31"/>
      <c r="K47" s="31"/>
      <c r="L47" s="31"/>
      <c r="M47" s="31"/>
      <c r="N47" s="31"/>
      <c r="O47" s="31"/>
      <c r="P47" s="16"/>
      <c r="U47" s="25"/>
    </row>
    <row r="48" spans="2:21" s="15" customFormat="1" ht="25.05" customHeight="1" x14ac:dyDescent="0.2">
      <c r="C48" s="66" t="s">
        <v>15</v>
      </c>
      <c r="D48" s="58"/>
      <c r="E48" s="58"/>
      <c r="F48" s="58"/>
      <c r="G48" s="58"/>
      <c r="H48" s="58"/>
      <c r="I48" s="58"/>
      <c r="J48" s="58"/>
      <c r="K48" s="58"/>
      <c r="L48" s="58"/>
      <c r="M48" s="58"/>
      <c r="N48" s="58"/>
      <c r="O48" s="59"/>
      <c r="P48" s="16"/>
      <c r="U48" s="25"/>
    </row>
    <row r="49" spans="2:21" s="15" customFormat="1" ht="25.8" x14ac:dyDescent="0.25">
      <c r="C49" s="65"/>
      <c r="D49" s="54" t="s">
        <v>7</v>
      </c>
      <c r="E49" s="54" t="s">
        <v>5</v>
      </c>
      <c r="F49" s="54" t="s">
        <v>6</v>
      </c>
      <c r="G49" s="54" t="s">
        <v>3</v>
      </c>
      <c r="H49" s="54" t="s">
        <v>8</v>
      </c>
      <c r="I49" s="54" t="s">
        <v>9</v>
      </c>
      <c r="J49" s="54" t="s">
        <v>4</v>
      </c>
      <c r="K49" s="54" t="s">
        <v>10</v>
      </c>
      <c r="L49" s="54" t="s">
        <v>11</v>
      </c>
      <c r="M49" s="54" t="s">
        <v>12</v>
      </c>
      <c r="N49" s="54" t="s">
        <v>13</v>
      </c>
      <c r="O49" s="54" t="s">
        <v>29</v>
      </c>
      <c r="U49" s="25"/>
    </row>
    <row r="50" spans="2:21" s="15" customFormat="1" ht="13.2" x14ac:dyDescent="0.25">
      <c r="B50" s="25"/>
      <c r="C50" s="62" t="s">
        <v>19</v>
      </c>
      <c r="D50" s="39">
        <f t="shared" ref="D50:O50" si="3">SUM(D17:D46)</f>
        <v>193</v>
      </c>
      <c r="E50" s="55">
        <f t="shared" si="3"/>
        <v>3562</v>
      </c>
      <c r="F50" s="39">
        <f t="shared" si="3"/>
        <v>3518</v>
      </c>
      <c r="G50" s="55">
        <f t="shared" si="3"/>
        <v>4069</v>
      </c>
      <c r="H50" s="39">
        <f t="shared" si="3"/>
        <v>178</v>
      </c>
      <c r="I50" s="55">
        <f t="shared" si="3"/>
        <v>54</v>
      </c>
      <c r="J50" s="39">
        <f t="shared" si="3"/>
        <v>132</v>
      </c>
      <c r="K50" s="55">
        <f t="shared" si="3"/>
        <v>216</v>
      </c>
      <c r="L50" s="39">
        <f t="shared" si="3"/>
        <v>1005</v>
      </c>
      <c r="M50" s="55">
        <f t="shared" si="3"/>
        <v>1022</v>
      </c>
      <c r="N50" s="39">
        <f t="shared" si="3"/>
        <v>245</v>
      </c>
      <c r="O50" s="55">
        <f t="shared" si="3"/>
        <v>100</v>
      </c>
      <c r="U50" s="25"/>
    </row>
    <row r="51" spans="2:21" s="15" customFormat="1" ht="13.2" x14ac:dyDescent="0.25">
      <c r="B51" s="25"/>
      <c r="C51" s="61" t="s">
        <v>16</v>
      </c>
      <c r="D51" s="56">
        <v>0</v>
      </c>
      <c r="E51" s="56">
        <v>3.2000000000000001E-2</v>
      </c>
      <c r="F51" s="56">
        <v>0.02</v>
      </c>
      <c r="G51" s="56">
        <v>4.7E-2</v>
      </c>
      <c r="H51" s="56">
        <v>8.2000000000000003E-2</v>
      </c>
      <c r="I51" s="56">
        <v>1.4E-2</v>
      </c>
      <c r="J51" s="56">
        <v>2.1000000000000001E-2</v>
      </c>
      <c r="K51" s="56">
        <v>5.0000000000000001E-3</v>
      </c>
      <c r="L51" s="56">
        <v>0.04</v>
      </c>
      <c r="M51" s="56">
        <v>7.0000000000000007E-2</v>
      </c>
      <c r="N51" s="56">
        <v>3.1E-2</v>
      </c>
      <c r="O51" s="56">
        <v>2.1999999999999999E-2</v>
      </c>
      <c r="U51" s="25"/>
    </row>
    <row r="52" spans="2:21" s="15" customFormat="1" ht="13.2" x14ac:dyDescent="0.25">
      <c r="B52" s="25"/>
      <c r="C52" s="61" t="s">
        <v>17</v>
      </c>
      <c r="D52" s="57">
        <v>0</v>
      </c>
      <c r="E52" s="57">
        <v>4000</v>
      </c>
      <c r="F52" s="57">
        <v>3500</v>
      </c>
      <c r="G52" s="57">
        <v>6200</v>
      </c>
      <c r="H52" s="57">
        <v>22000</v>
      </c>
      <c r="I52" s="57">
        <v>6500</v>
      </c>
      <c r="J52" s="57">
        <v>1426</v>
      </c>
      <c r="K52" s="57">
        <v>1101</v>
      </c>
      <c r="L52" s="57">
        <v>2697</v>
      </c>
      <c r="M52" s="57">
        <v>8200</v>
      </c>
      <c r="N52" s="57">
        <v>1460</v>
      </c>
      <c r="O52" s="57">
        <v>2100</v>
      </c>
      <c r="U52" s="25"/>
    </row>
    <row r="53" spans="2:21" s="15" customFormat="1" ht="13.2" x14ac:dyDescent="0.25">
      <c r="B53" s="25"/>
      <c r="C53" s="61" t="s">
        <v>18</v>
      </c>
      <c r="D53" s="57">
        <f t="shared" ref="D53:O53" si="4">D52/D50</f>
        <v>0</v>
      </c>
      <c r="E53" s="57">
        <f t="shared" si="4"/>
        <v>1.1229646266142617</v>
      </c>
      <c r="F53" s="57">
        <f t="shared" si="4"/>
        <v>0.99488345650938037</v>
      </c>
      <c r="G53" s="57">
        <f t="shared" si="4"/>
        <v>1.5237159007127059</v>
      </c>
      <c r="H53" s="57">
        <f t="shared" si="4"/>
        <v>123.59550561797752</v>
      </c>
      <c r="I53" s="57">
        <f t="shared" si="4"/>
        <v>120.37037037037037</v>
      </c>
      <c r="J53" s="57">
        <f t="shared" si="4"/>
        <v>10.803030303030303</v>
      </c>
      <c r="K53" s="57">
        <f t="shared" si="4"/>
        <v>5.0972222222222223</v>
      </c>
      <c r="L53" s="57">
        <f t="shared" si="4"/>
        <v>2.6835820895522389</v>
      </c>
      <c r="M53" s="57">
        <f t="shared" si="4"/>
        <v>8.0234833659491187</v>
      </c>
      <c r="N53" s="57">
        <f t="shared" si="4"/>
        <v>5.9591836734693882</v>
      </c>
      <c r="O53" s="57">
        <f t="shared" si="4"/>
        <v>21</v>
      </c>
      <c r="U53" s="25"/>
    </row>
    <row r="54" spans="2:21" ht="10.95" customHeight="1" x14ac:dyDescent="0.25"/>
    <row r="55" spans="2:21" ht="49.95" customHeight="1" x14ac:dyDescent="0.45">
      <c r="C55" s="69" t="s">
        <v>26</v>
      </c>
      <c r="D55" s="70"/>
      <c r="E55" s="70"/>
      <c r="F55" s="70"/>
      <c r="G55" s="70"/>
      <c r="H55" s="70"/>
      <c r="I55" s="70"/>
      <c r="J55" s="70"/>
      <c r="K55" s="70"/>
      <c r="L55" s="70"/>
      <c r="M55" s="70"/>
      <c r="N55" s="70"/>
      <c r="O55" s="70"/>
      <c r="P55" s="70"/>
      <c r="Q55" s="70"/>
      <c r="R55" s="70"/>
      <c r="S55" s="70"/>
      <c r="T55" s="70"/>
    </row>
  </sheetData>
  <mergeCells count="1">
    <mergeCell ref="C55:T55"/>
  </mergeCells>
  <hyperlinks>
    <hyperlink ref="C55:T55" r:id="rId1" display="CLICK HERE TO CREATE IN SMARTSHEET" xr:uid="{D2473232-6E09-4BF9-BC73-6463A633EDF9}"/>
  </hyperlinks>
  <pageMargins left="0.3" right="0.3" top="0.3" bottom="0.3" header="0" footer="0"/>
  <pageSetup scale="40" fitToHeight="0" orientation="landscape" horizontalDpi="0" verticalDpi="0"/>
  <rowBreaks count="1" manualBreakCount="1">
    <brk id="1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67" customWidth="1"/>
    <col min="2" max="2" width="88.296875" style="67" customWidth="1"/>
    <col min="3" max="16384" width="10.796875" style="67"/>
  </cols>
  <sheetData>
    <row r="2" spans="2:2" ht="90" x14ac:dyDescent="0.3">
      <c r="B2" s="68" t="s">
        <v>28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Lead Generation Dashboard</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2018-10-18T18:32:34Z</dcterms:modified>
</cp:coreProperties>
</file>