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827"/>
  <workbookPr/>
  <mc:AlternateContent xmlns:mc="http://schemas.openxmlformats.org/markup-compatibility/2006">
    <mc:Choice Requires="x15">
      <x15ac:absPath xmlns:x15ac="http://schemas.microsoft.com/office/spreadsheetml/2010/11/ac" url="https://d.docs.live.net/2eba328ab996dff9/Work/Smartsheet_Publishing/Templates for Update/Free amortization schedule templates variety loan types/"/>
    </mc:Choice>
  </mc:AlternateContent>
  <xr:revisionPtr revIDLastSave="0" documentId="8_{9F096986-1430-40A6-89A1-3EA564A37790}" xr6:coauthVersionLast="45" xr6:coauthVersionMax="45" xr10:uidLastSave="{00000000-0000-0000-0000-000000000000}"/>
  <bookViews>
    <workbookView xWindow="1030" yWindow="1030" windowWidth="25580" windowHeight="15380" xr2:uid="{00000000-000D-0000-FFFF-FFFF00000000}"/>
  </bookViews>
  <sheets>
    <sheet name="Auto Loan Amortization Schedule" sheetId="1" r:id="rId1"/>
    <sheet name="- Disclaimer -" sheetId="2" r:id="rId2"/>
  </sheet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J9" i="1" l="1"/>
  <c r="J15" i="1"/>
  <c r="J16" i="1"/>
  <c r="J28" i="1"/>
  <c r="E17" i="1"/>
  <c r="E19" i="1"/>
  <c r="E20" i="1"/>
  <c r="J38" i="1"/>
  <c r="H32" i="1" a="1"/>
  <c r="H32" i="1"/>
  <c r="H33" i="1"/>
  <c r="B39" i="1"/>
  <c r="E28" i="1"/>
  <c r="E29" i="1"/>
  <c r="E39" i="1"/>
  <c r="H39" i="1"/>
  <c r="I39" i="1"/>
  <c r="J39" i="1"/>
  <c r="B40" i="1"/>
  <c r="E40" i="1"/>
  <c r="H40" i="1"/>
  <c r="I40" i="1"/>
  <c r="J40" i="1"/>
  <c r="B41" i="1"/>
  <c r="E41" i="1"/>
  <c r="H41" i="1"/>
  <c r="I41" i="1"/>
  <c r="J41" i="1"/>
  <c r="B42" i="1"/>
  <c r="E42" i="1"/>
  <c r="H42" i="1"/>
  <c r="I42" i="1"/>
  <c r="J42" i="1"/>
  <c r="B43" i="1"/>
  <c r="E43" i="1"/>
  <c r="H43" i="1"/>
  <c r="I43" i="1"/>
  <c r="J43" i="1"/>
  <c r="B44" i="1"/>
  <c r="E44" i="1"/>
  <c r="H44" i="1"/>
  <c r="I44" i="1"/>
  <c r="J44" i="1"/>
  <c r="B45" i="1"/>
  <c r="E45" i="1"/>
  <c r="H45" i="1"/>
  <c r="I45" i="1"/>
  <c r="J45" i="1"/>
  <c r="B46" i="1"/>
  <c r="E46" i="1"/>
  <c r="H46" i="1"/>
  <c r="I46" i="1"/>
  <c r="J46" i="1"/>
  <c r="B47" i="1"/>
  <c r="E47" i="1"/>
  <c r="H47" i="1"/>
  <c r="I47" i="1"/>
  <c r="J47" i="1"/>
  <c r="B48" i="1"/>
  <c r="E48" i="1"/>
  <c r="H48" i="1"/>
  <c r="I48" i="1"/>
  <c r="J48" i="1"/>
  <c r="B49" i="1"/>
  <c r="E49" i="1"/>
  <c r="H49" i="1"/>
  <c r="I49" i="1"/>
  <c r="J49" i="1"/>
  <c r="B50" i="1"/>
  <c r="E50" i="1"/>
  <c r="H50" i="1"/>
  <c r="I50" i="1"/>
  <c r="J50" i="1"/>
  <c r="B51" i="1"/>
  <c r="E51" i="1"/>
  <c r="H51" i="1"/>
  <c r="I51" i="1"/>
  <c r="J51" i="1"/>
  <c r="B52" i="1"/>
  <c r="E52" i="1"/>
  <c r="H52" i="1"/>
  <c r="I52" i="1"/>
  <c r="J52" i="1"/>
  <c r="B53" i="1"/>
  <c r="E53" i="1"/>
  <c r="H53" i="1"/>
  <c r="I53" i="1"/>
  <c r="J53" i="1"/>
  <c r="B54" i="1"/>
  <c r="E54" i="1"/>
  <c r="H54" i="1"/>
  <c r="I54" i="1"/>
  <c r="J54" i="1"/>
  <c r="B55" i="1"/>
  <c r="E55" i="1"/>
  <c r="H55" i="1"/>
  <c r="I55" i="1"/>
  <c r="J55" i="1"/>
  <c r="B56" i="1"/>
  <c r="E56" i="1"/>
  <c r="H56" i="1"/>
  <c r="I56" i="1"/>
  <c r="J56" i="1"/>
  <c r="B57" i="1"/>
  <c r="E57" i="1"/>
  <c r="H57" i="1"/>
  <c r="I57" i="1"/>
  <c r="J57" i="1"/>
  <c r="B58" i="1"/>
  <c r="E58" i="1"/>
  <c r="H58" i="1"/>
  <c r="I58" i="1"/>
  <c r="J58" i="1"/>
  <c r="B59" i="1"/>
  <c r="E59" i="1"/>
  <c r="H59" i="1"/>
  <c r="I59" i="1"/>
  <c r="J59" i="1"/>
  <c r="B60" i="1"/>
  <c r="E60" i="1"/>
  <c r="H60" i="1"/>
  <c r="I60" i="1"/>
  <c r="J60" i="1"/>
  <c r="B61" i="1"/>
  <c r="E61" i="1"/>
  <c r="H61" i="1"/>
  <c r="I61" i="1"/>
  <c r="J61" i="1"/>
  <c r="B62" i="1"/>
  <c r="E62" i="1"/>
  <c r="H62" i="1"/>
  <c r="I62" i="1"/>
  <c r="J62" i="1"/>
  <c r="B63" i="1"/>
  <c r="E63" i="1"/>
  <c r="H63" i="1"/>
  <c r="I63" i="1"/>
  <c r="J63" i="1"/>
  <c r="B64" i="1"/>
  <c r="E64" i="1"/>
  <c r="H64" i="1"/>
  <c r="I64" i="1"/>
  <c r="J64" i="1"/>
  <c r="B65" i="1"/>
  <c r="E65" i="1"/>
  <c r="H65" i="1"/>
  <c r="I65" i="1"/>
  <c r="J65" i="1"/>
  <c r="B66" i="1"/>
  <c r="E66" i="1"/>
  <c r="H66" i="1"/>
  <c r="I66" i="1"/>
  <c r="J66" i="1"/>
  <c r="B67" i="1"/>
  <c r="E67" i="1"/>
  <c r="H67" i="1"/>
  <c r="I67" i="1"/>
  <c r="J67" i="1"/>
  <c r="B68" i="1"/>
  <c r="E68" i="1"/>
  <c r="H68" i="1"/>
  <c r="I68" i="1"/>
  <c r="J68" i="1"/>
  <c r="B69" i="1"/>
  <c r="E69" i="1"/>
  <c r="H69" i="1"/>
  <c r="I69" i="1"/>
  <c r="J69" i="1"/>
  <c r="B70" i="1"/>
  <c r="E70" i="1"/>
  <c r="H70" i="1"/>
  <c r="I70" i="1"/>
  <c r="J70" i="1"/>
  <c r="B71" i="1"/>
  <c r="E71" i="1"/>
  <c r="H71" i="1"/>
  <c r="I71" i="1"/>
  <c r="J71" i="1"/>
  <c r="B72" i="1"/>
  <c r="E72" i="1"/>
  <c r="H72" i="1"/>
  <c r="I72" i="1"/>
  <c r="J72" i="1"/>
  <c r="B73" i="1"/>
  <c r="E73" i="1"/>
  <c r="H73" i="1"/>
  <c r="I73" i="1"/>
  <c r="J73" i="1"/>
  <c r="B74" i="1"/>
  <c r="E74" i="1"/>
  <c r="H74" i="1"/>
  <c r="I74" i="1"/>
  <c r="J74" i="1"/>
  <c r="B75" i="1"/>
  <c r="E75" i="1"/>
  <c r="H75" i="1"/>
  <c r="I75" i="1"/>
  <c r="J75" i="1"/>
  <c r="B76" i="1"/>
  <c r="E76" i="1"/>
  <c r="H76" i="1"/>
  <c r="I76" i="1"/>
  <c r="J76" i="1"/>
  <c r="B77" i="1"/>
  <c r="E77" i="1"/>
  <c r="H77" i="1"/>
  <c r="I77" i="1"/>
  <c r="J77" i="1"/>
  <c r="B78" i="1"/>
  <c r="E78" i="1"/>
  <c r="H78" i="1"/>
  <c r="I78" i="1"/>
  <c r="J78" i="1"/>
  <c r="B79" i="1"/>
  <c r="E79" i="1"/>
  <c r="H79" i="1"/>
  <c r="I79" i="1"/>
  <c r="J79" i="1"/>
  <c r="B80" i="1"/>
  <c r="E80" i="1"/>
  <c r="H80" i="1"/>
  <c r="I80" i="1"/>
  <c r="J80" i="1"/>
  <c r="B81" i="1"/>
  <c r="E81" i="1"/>
  <c r="H81" i="1"/>
  <c r="I81" i="1"/>
  <c r="J81" i="1"/>
  <c r="B82" i="1"/>
  <c r="E82" i="1"/>
  <c r="H82" i="1"/>
  <c r="I82" i="1"/>
  <c r="J82" i="1"/>
  <c r="B83" i="1"/>
  <c r="E83" i="1"/>
  <c r="H83" i="1"/>
  <c r="I83" i="1"/>
  <c r="J83" i="1"/>
  <c r="B84" i="1"/>
  <c r="E84" i="1"/>
  <c r="H84" i="1"/>
  <c r="I84" i="1"/>
  <c r="J84" i="1"/>
  <c r="B85" i="1"/>
  <c r="E85" i="1"/>
  <c r="H85" i="1"/>
  <c r="I85" i="1"/>
  <c r="J85" i="1"/>
  <c r="B86" i="1"/>
  <c r="E86" i="1"/>
  <c r="H86" i="1"/>
  <c r="I86" i="1"/>
  <c r="J86" i="1"/>
  <c r="B87" i="1"/>
  <c r="J87" i="1"/>
  <c r="B88" i="1"/>
  <c r="C88" i="1"/>
  <c r="D88" i="1"/>
  <c r="E88" i="1"/>
  <c r="H88" i="1"/>
  <c r="I88" i="1"/>
  <c r="J88" i="1"/>
  <c r="B89" i="1"/>
  <c r="C89" i="1"/>
  <c r="D89" i="1"/>
  <c r="E89" i="1"/>
  <c r="H89" i="1"/>
  <c r="I89" i="1"/>
  <c r="J89" i="1"/>
  <c r="B90" i="1"/>
  <c r="C90" i="1"/>
  <c r="D90" i="1"/>
  <c r="E90" i="1"/>
  <c r="H90" i="1"/>
  <c r="I90" i="1"/>
  <c r="J90" i="1"/>
  <c r="B91" i="1"/>
  <c r="C91" i="1"/>
  <c r="D91" i="1"/>
  <c r="E91" i="1"/>
  <c r="H91" i="1"/>
  <c r="I91" i="1"/>
  <c r="J91" i="1"/>
  <c r="B92" i="1"/>
  <c r="C92" i="1"/>
  <c r="D92" i="1"/>
  <c r="E92" i="1"/>
  <c r="H92" i="1"/>
  <c r="I92" i="1"/>
  <c r="J92" i="1"/>
  <c r="B93" i="1"/>
  <c r="C93" i="1"/>
  <c r="D93" i="1"/>
  <c r="E93" i="1"/>
  <c r="H93" i="1"/>
  <c r="I93" i="1"/>
  <c r="J93" i="1"/>
  <c r="B94" i="1"/>
  <c r="C94" i="1"/>
  <c r="D94" i="1"/>
  <c r="E94" i="1"/>
  <c r="H94" i="1"/>
  <c r="I94" i="1"/>
  <c r="J94" i="1"/>
  <c r="B95" i="1"/>
  <c r="C95" i="1"/>
  <c r="D95" i="1"/>
  <c r="E95" i="1"/>
  <c r="H95" i="1"/>
  <c r="I95" i="1"/>
  <c r="J95" i="1"/>
  <c r="B96" i="1"/>
  <c r="C96" i="1"/>
  <c r="D96" i="1"/>
  <c r="E96" i="1"/>
  <c r="H96" i="1"/>
  <c r="I96" i="1"/>
  <c r="J96" i="1"/>
  <c r="B97" i="1"/>
  <c r="C97" i="1"/>
  <c r="D97" i="1"/>
  <c r="E97" i="1"/>
  <c r="H97" i="1"/>
  <c r="I97" i="1"/>
  <c r="J97" i="1"/>
  <c r="B98" i="1"/>
  <c r="C98" i="1"/>
  <c r="D98" i="1"/>
  <c r="E98" i="1"/>
  <c r="H98" i="1"/>
  <c r="I98" i="1"/>
  <c r="J98" i="1"/>
  <c r="B99" i="1"/>
  <c r="C99" i="1"/>
  <c r="D99" i="1"/>
  <c r="E99" i="1"/>
  <c r="H99" i="1"/>
  <c r="I99" i="1"/>
  <c r="J99" i="1"/>
  <c r="B100" i="1"/>
  <c r="C100" i="1"/>
  <c r="D100" i="1"/>
  <c r="E100" i="1"/>
  <c r="H100" i="1"/>
  <c r="I100" i="1"/>
  <c r="J100" i="1"/>
  <c r="B101" i="1"/>
  <c r="C101" i="1"/>
  <c r="D101" i="1"/>
  <c r="E101" i="1"/>
  <c r="H101" i="1"/>
  <c r="I101" i="1"/>
  <c r="J101" i="1"/>
  <c r="B102" i="1"/>
  <c r="C102" i="1"/>
  <c r="D102" i="1"/>
  <c r="E102" i="1"/>
  <c r="H102" i="1"/>
  <c r="I102" i="1"/>
  <c r="J102" i="1"/>
  <c r="B103" i="1"/>
  <c r="C103" i="1"/>
  <c r="D103" i="1"/>
  <c r="E103" i="1"/>
  <c r="H103" i="1"/>
  <c r="I103" i="1"/>
  <c r="J103" i="1"/>
  <c r="B104" i="1"/>
  <c r="C104" i="1"/>
  <c r="D104" i="1"/>
  <c r="E104" i="1"/>
  <c r="H104" i="1"/>
  <c r="I104" i="1"/>
  <c r="J104" i="1"/>
  <c r="B105" i="1"/>
  <c r="C105" i="1"/>
  <c r="D105" i="1"/>
  <c r="E105" i="1"/>
  <c r="H105" i="1"/>
  <c r="I105" i="1"/>
  <c r="J105" i="1"/>
  <c r="B106" i="1"/>
  <c r="C106" i="1"/>
  <c r="D106" i="1"/>
  <c r="E106" i="1"/>
  <c r="H106" i="1"/>
  <c r="I106" i="1"/>
  <c r="J106" i="1"/>
  <c r="B107" i="1"/>
  <c r="C107" i="1"/>
  <c r="D107" i="1"/>
  <c r="E107" i="1"/>
  <c r="H107" i="1"/>
  <c r="I107" i="1"/>
  <c r="J107" i="1"/>
  <c r="B108" i="1"/>
  <c r="C108" i="1"/>
  <c r="D108" i="1"/>
  <c r="E108" i="1"/>
  <c r="H108" i="1"/>
  <c r="I108" i="1"/>
  <c r="J108" i="1"/>
  <c r="B109" i="1"/>
  <c r="C109" i="1"/>
  <c r="D109" i="1"/>
  <c r="E109" i="1"/>
  <c r="H109" i="1"/>
  <c r="I109" i="1"/>
  <c r="J109" i="1"/>
  <c r="B110" i="1"/>
  <c r="C110" i="1"/>
  <c r="D110" i="1"/>
  <c r="E110" i="1"/>
  <c r="H110" i="1"/>
  <c r="I110" i="1"/>
  <c r="J110" i="1"/>
  <c r="B111" i="1"/>
  <c r="C111" i="1"/>
  <c r="D111" i="1"/>
  <c r="E111" i="1"/>
  <c r="H111" i="1"/>
  <c r="I111" i="1"/>
  <c r="J111" i="1"/>
  <c r="B112" i="1"/>
  <c r="C112" i="1"/>
  <c r="D112" i="1"/>
  <c r="E112" i="1"/>
  <c r="H112" i="1"/>
  <c r="I112" i="1"/>
  <c r="J112" i="1"/>
  <c r="B113" i="1"/>
  <c r="C113" i="1"/>
  <c r="D113" i="1"/>
  <c r="E113" i="1"/>
  <c r="H113" i="1"/>
  <c r="I113" i="1"/>
  <c r="J113" i="1"/>
  <c r="B114" i="1"/>
  <c r="C114" i="1"/>
  <c r="D114" i="1"/>
  <c r="E114" i="1"/>
  <c r="H114" i="1"/>
  <c r="I114" i="1"/>
  <c r="J114" i="1"/>
  <c r="B115" i="1"/>
  <c r="C115" i="1"/>
  <c r="D115" i="1"/>
  <c r="E115" i="1"/>
  <c r="H115" i="1"/>
  <c r="I115" i="1"/>
  <c r="J115" i="1"/>
  <c r="B116" i="1"/>
  <c r="C116" i="1"/>
  <c r="D116" i="1"/>
  <c r="E116" i="1"/>
  <c r="H116" i="1"/>
  <c r="I116" i="1"/>
  <c r="J116" i="1"/>
  <c r="B117" i="1"/>
  <c r="C117" i="1"/>
  <c r="D117" i="1"/>
  <c r="E117" i="1"/>
  <c r="H117" i="1"/>
  <c r="I117" i="1"/>
  <c r="J117" i="1"/>
  <c r="B118" i="1"/>
  <c r="C118" i="1"/>
  <c r="D118" i="1"/>
  <c r="E118" i="1"/>
  <c r="H118" i="1"/>
  <c r="I118" i="1"/>
  <c r="J118" i="1"/>
  <c r="B119" i="1"/>
  <c r="C119" i="1"/>
  <c r="D119" i="1"/>
  <c r="E119" i="1"/>
  <c r="H119" i="1"/>
  <c r="I119" i="1"/>
  <c r="J119" i="1"/>
  <c r="B120" i="1"/>
  <c r="C120" i="1"/>
  <c r="D120" i="1"/>
  <c r="E120" i="1"/>
  <c r="H120" i="1"/>
  <c r="I120" i="1"/>
  <c r="J120" i="1"/>
  <c r="B121" i="1"/>
  <c r="C121" i="1"/>
  <c r="D121" i="1"/>
  <c r="E121" i="1"/>
  <c r="H121" i="1"/>
  <c r="I121" i="1"/>
  <c r="J121" i="1"/>
  <c r="B122" i="1"/>
  <c r="C122" i="1"/>
  <c r="D122" i="1"/>
  <c r="E122" i="1"/>
  <c r="H122" i="1"/>
  <c r="I122" i="1"/>
  <c r="J122" i="1"/>
  <c r="B123" i="1"/>
  <c r="C123" i="1"/>
  <c r="D123" i="1"/>
  <c r="E123" i="1"/>
  <c r="H123" i="1"/>
  <c r="I123" i="1"/>
  <c r="J123" i="1"/>
  <c r="B124" i="1"/>
  <c r="C124" i="1"/>
  <c r="D124" i="1"/>
  <c r="E124" i="1"/>
  <c r="H124" i="1"/>
  <c r="I124" i="1"/>
  <c r="J124" i="1"/>
  <c r="B125" i="1"/>
  <c r="C125" i="1"/>
  <c r="D125" i="1"/>
  <c r="E125" i="1"/>
  <c r="H125" i="1"/>
  <c r="I125" i="1"/>
  <c r="J125" i="1"/>
  <c r="B126" i="1"/>
  <c r="C126" i="1"/>
  <c r="D126" i="1"/>
  <c r="E126" i="1"/>
  <c r="H126" i="1"/>
  <c r="I126" i="1"/>
  <c r="J126" i="1"/>
  <c r="B127" i="1"/>
  <c r="C127" i="1"/>
  <c r="D127" i="1"/>
  <c r="E127" i="1"/>
  <c r="H127" i="1"/>
  <c r="I127" i="1"/>
  <c r="J127" i="1"/>
  <c r="B128" i="1"/>
  <c r="C128" i="1"/>
  <c r="D128" i="1"/>
  <c r="E128" i="1"/>
  <c r="H128" i="1"/>
  <c r="I128" i="1"/>
  <c r="J128" i="1"/>
  <c r="B129" i="1"/>
  <c r="C129" i="1"/>
  <c r="D129" i="1"/>
  <c r="E129" i="1"/>
  <c r="H129" i="1"/>
  <c r="I129" i="1"/>
  <c r="J129" i="1"/>
  <c r="B130" i="1"/>
  <c r="C130" i="1"/>
  <c r="D130" i="1"/>
  <c r="E130" i="1"/>
  <c r="H130" i="1"/>
  <c r="I130" i="1"/>
  <c r="J130" i="1"/>
  <c r="B131" i="1"/>
  <c r="C131" i="1"/>
  <c r="D131" i="1"/>
  <c r="E131" i="1"/>
  <c r="H131" i="1"/>
  <c r="I131" i="1"/>
  <c r="J131" i="1"/>
  <c r="B132" i="1"/>
  <c r="C132" i="1"/>
  <c r="D132" i="1"/>
  <c r="E132" i="1"/>
  <c r="H132" i="1"/>
  <c r="I132" i="1"/>
  <c r="J132" i="1"/>
  <c r="B133" i="1"/>
  <c r="C133" i="1"/>
  <c r="D133" i="1"/>
  <c r="E133" i="1"/>
  <c r="H133" i="1"/>
  <c r="I133" i="1"/>
  <c r="J133" i="1"/>
  <c r="B134" i="1"/>
  <c r="C134" i="1"/>
  <c r="D134" i="1"/>
  <c r="E134" i="1"/>
  <c r="H134" i="1"/>
  <c r="I134" i="1"/>
  <c r="J134" i="1"/>
  <c r="B135" i="1"/>
  <c r="C135" i="1"/>
  <c r="D135" i="1"/>
  <c r="E135" i="1"/>
  <c r="H135" i="1"/>
  <c r="I135" i="1"/>
  <c r="J135" i="1"/>
  <c r="B136" i="1"/>
  <c r="C136" i="1"/>
  <c r="D136" i="1"/>
  <c r="E136" i="1"/>
  <c r="H136" i="1"/>
  <c r="I136" i="1"/>
  <c r="J136" i="1"/>
  <c r="B137" i="1"/>
  <c r="C137" i="1"/>
  <c r="D137" i="1"/>
  <c r="E137" i="1"/>
  <c r="H137" i="1"/>
  <c r="I137" i="1"/>
  <c r="J137" i="1"/>
  <c r="B138" i="1"/>
  <c r="C138" i="1"/>
  <c r="D138" i="1"/>
  <c r="E138" i="1"/>
  <c r="H138" i="1"/>
  <c r="I138" i="1"/>
  <c r="J138" i="1"/>
  <c r="B139" i="1"/>
  <c r="C139" i="1"/>
  <c r="D139" i="1"/>
  <c r="E139" i="1"/>
  <c r="H139" i="1"/>
  <c r="I139" i="1"/>
  <c r="J139" i="1"/>
  <c r="B140" i="1"/>
  <c r="C140" i="1"/>
  <c r="D140" i="1"/>
  <c r="E140" i="1"/>
  <c r="H140" i="1"/>
  <c r="I140" i="1"/>
  <c r="J140" i="1"/>
  <c r="B141" i="1"/>
  <c r="C141" i="1"/>
  <c r="D141" i="1"/>
  <c r="E141" i="1"/>
  <c r="H141" i="1"/>
  <c r="I141" i="1"/>
  <c r="J141" i="1"/>
  <c r="B142" i="1"/>
  <c r="C142" i="1"/>
  <c r="D142" i="1"/>
  <c r="E142" i="1"/>
  <c r="H142" i="1"/>
  <c r="I142" i="1"/>
  <c r="J142" i="1"/>
  <c r="B143" i="1"/>
  <c r="C143" i="1"/>
  <c r="D143" i="1"/>
  <c r="E143" i="1"/>
  <c r="H143" i="1"/>
  <c r="I143" i="1"/>
  <c r="J143" i="1"/>
  <c r="B144" i="1"/>
  <c r="C144" i="1"/>
  <c r="D144" i="1"/>
  <c r="E144" i="1"/>
  <c r="H144" i="1"/>
  <c r="I144" i="1"/>
  <c r="J144" i="1"/>
  <c r="B145" i="1"/>
  <c r="C145" i="1"/>
  <c r="D145" i="1"/>
  <c r="E145" i="1"/>
  <c r="H145" i="1"/>
  <c r="I145" i="1"/>
  <c r="J145" i="1"/>
  <c r="B146" i="1"/>
  <c r="C146" i="1"/>
  <c r="D146" i="1"/>
  <c r="E146" i="1"/>
  <c r="H146" i="1"/>
  <c r="I146" i="1"/>
  <c r="J146" i="1"/>
  <c r="B147" i="1"/>
  <c r="C147" i="1"/>
  <c r="D147" i="1"/>
  <c r="E147" i="1"/>
  <c r="H147" i="1"/>
  <c r="I147" i="1"/>
  <c r="J147" i="1"/>
  <c r="B148" i="1"/>
  <c r="C148" i="1"/>
  <c r="D148" i="1"/>
  <c r="E148" i="1"/>
  <c r="H148" i="1"/>
  <c r="I148" i="1"/>
  <c r="J148" i="1"/>
  <c r="B149" i="1"/>
  <c r="C149" i="1"/>
  <c r="D149" i="1"/>
  <c r="E149" i="1"/>
  <c r="H149" i="1"/>
  <c r="I149" i="1"/>
  <c r="J149" i="1"/>
  <c r="C39" i="1"/>
  <c r="H34" i="1"/>
  <c r="E27" i="1"/>
  <c r="E31" i="1"/>
  <c r="E30" i="1"/>
  <c r="D39" i="1"/>
  <c r="D40" i="1"/>
  <c r="C40" i="1"/>
  <c r="D41" i="1"/>
  <c r="C41" i="1"/>
  <c r="D42" i="1"/>
  <c r="C42" i="1"/>
  <c r="D43" i="1"/>
  <c r="C43" i="1"/>
  <c r="D44" i="1"/>
  <c r="C44" i="1"/>
  <c r="D45" i="1"/>
  <c r="C45" i="1"/>
  <c r="D46" i="1"/>
  <c r="C46" i="1"/>
  <c r="D47" i="1"/>
  <c r="C47" i="1"/>
  <c r="D48" i="1"/>
  <c r="C48" i="1"/>
  <c r="D49" i="1"/>
  <c r="C49" i="1"/>
  <c r="D50" i="1"/>
  <c r="C50" i="1"/>
  <c r="D51" i="1"/>
  <c r="C51" i="1"/>
  <c r="D52" i="1"/>
  <c r="C52" i="1"/>
  <c r="D53" i="1"/>
  <c r="C53" i="1"/>
  <c r="D54" i="1"/>
  <c r="C54" i="1"/>
  <c r="D55" i="1"/>
  <c r="C55" i="1"/>
  <c r="D56" i="1"/>
  <c r="C56" i="1"/>
  <c r="D57" i="1"/>
  <c r="C57" i="1"/>
  <c r="D58" i="1"/>
  <c r="C58" i="1"/>
  <c r="D59" i="1"/>
  <c r="C59" i="1"/>
  <c r="D60" i="1"/>
  <c r="C60" i="1"/>
  <c r="D61" i="1"/>
  <c r="C61" i="1"/>
  <c r="D62" i="1"/>
  <c r="C62" i="1"/>
  <c r="D63" i="1"/>
  <c r="C63" i="1"/>
  <c r="D64" i="1"/>
  <c r="C64" i="1"/>
  <c r="D65" i="1"/>
  <c r="C65" i="1"/>
  <c r="D66" i="1"/>
  <c r="C66" i="1"/>
  <c r="D67" i="1"/>
  <c r="C67" i="1"/>
  <c r="D68" i="1"/>
  <c r="C68" i="1"/>
  <c r="D69" i="1"/>
  <c r="C69" i="1"/>
  <c r="D70" i="1"/>
  <c r="C70" i="1"/>
  <c r="D71" i="1"/>
  <c r="C71" i="1"/>
  <c r="D72" i="1"/>
  <c r="C72" i="1"/>
  <c r="D73" i="1"/>
  <c r="C73" i="1"/>
  <c r="D74" i="1"/>
  <c r="C74" i="1"/>
  <c r="D75" i="1"/>
  <c r="C75" i="1"/>
  <c r="D76" i="1"/>
  <c r="C76" i="1"/>
  <c r="D77" i="1"/>
  <c r="C77" i="1"/>
  <c r="D78" i="1"/>
  <c r="C78" i="1"/>
  <c r="D79" i="1"/>
  <c r="C79" i="1"/>
  <c r="D80" i="1"/>
  <c r="C80" i="1"/>
  <c r="D81" i="1"/>
  <c r="D82" i="1"/>
  <c r="C81" i="1"/>
  <c r="C82" i="1"/>
  <c r="D83" i="1"/>
  <c r="C83" i="1"/>
  <c r="D84" i="1"/>
  <c r="C84" i="1"/>
  <c r="D85" i="1"/>
  <c r="C85" i="1"/>
  <c r="D86" i="1"/>
  <c r="C86" i="1"/>
  <c r="D87" i="1"/>
  <c r="H87" i="1"/>
  <c r="I87" i="1"/>
  <c r="E87" i="1"/>
  <c r="C87" i="1"/>
  <c r="D150" i="1"/>
  <c r="B150" i="1"/>
  <c r="J150" i="1"/>
  <c r="I150" i="1"/>
  <c r="C150" i="1"/>
  <c r="H150" i="1"/>
  <c r="E150" i="1"/>
</calcChain>
</file>

<file path=xl/sharedStrings.xml><?xml version="1.0" encoding="utf-8"?>
<sst xmlns="http://schemas.openxmlformats.org/spreadsheetml/2006/main" count="79" uniqueCount="75">
  <si>
    <t>AUTO LOAN AMORTIZATION SCHEDULE TEMPLATE</t>
  </si>
  <si>
    <t>LENDER NAME</t>
  </si>
  <si>
    <t>VALUE</t>
  </si>
  <si>
    <t>LENDER ADDRESS</t>
  </si>
  <si>
    <t>SALE PRICE + OPTIONS</t>
  </si>
  <si>
    <t>DESTINATION CHARGE</t>
  </si>
  <si>
    <t>TITLE TRANSFER FEE</t>
  </si>
  <si>
    <t>LENDER PHONE</t>
  </si>
  <si>
    <t>OTHER TAXABLE FEES</t>
  </si>
  <si>
    <t>LENDER WEB</t>
  </si>
  <si>
    <t>www.</t>
  </si>
  <si>
    <t>TOTAL PURCHASE PRICE</t>
  </si>
  <si>
    <t>CONTACT EMAIL</t>
  </si>
  <si>
    <t>LOAN TYPE</t>
  </si>
  <si>
    <t>STATE SALES TAX</t>
  </si>
  <si>
    <t>DATE OF LOAN</t>
  </si>
  <si>
    <t>NAME ON LOAN</t>
  </si>
  <si>
    <t xml:space="preserve">INPUT STATE SALES TAX RATE </t>
  </si>
  <si>
    <t>DATA</t>
  </si>
  <si>
    <t>INPUT</t>
  </si>
  <si>
    <t>FREQUENCY</t>
  </si>
  <si>
    <t>STATE SALES / EXCISE TAX</t>
  </si>
  <si>
    <t>PURCHASE PRICE + FEES</t>
  </si>
  <si>
    <t>Annually</t>
  </si>
  <si>
    <t>PERCENT OF DOWN PAYMENT</t>
  </si>
  <si>
    <t>Semi-Annually</t>
  </si>
  <si>
    <t>NON-TAXABLE FEES</t>
  </si>
  <si>
    <t>TOTAL DOWN PAYMENT</t>
  </si>
  <si>
    <t>Quarterly</t>
  </si>
  <si>
    <t>REGISTRATION</t>
  </si>
  <si>
    <t>LOAN AMOUNT</t>
  </si>
  <si>
    <t>Bi-Monthly</t>
  </si>
  <si>
    <t>LATE REGISTRATION FEE</t>
  </si>
  <si>
    <t>ANNUAL INTEREST RATE</t>
  </si>
  <si>
    <t>Monthly</t>
  </si>
  <si>
    <t>SERVICE CONTRACT</t>
  </si>
  <si>
    <t>LENGTH OF LOAN IN YEARS</t>
  </si>
  <si>
    <t>Semi-Monthly</t>
  </si>
  <si>
    <t>SPECIAL PLATE FEE</t>
  </si>
  <si>
    <t>PAYMENT FREQUENCY</t>
  </si>
  <si>
    <t>Bi-Weekly</t>
  </si>
  <si>
    <t>ADMINISTRATION FEE</t>
  </si>
  <si>
    <t>FIRST PAYMENT DATE</t>
  </si>
  <si>
    <t>TRANSACTION FEE</t>
  </si>
  <si>
    <t>LATE TITLE TRANSFER FEE</t>
  </si>
  <si>
    <t>CALCULATED OUTPUT</t>
  </si>
  <si>
    <t>DUPLICATE TITLE FEE</t>
  </si>
  <si>
    <t>NUMBER OF PAYMENTS</t>
  </si>
  <si>
    <t>OTHER NON-TAXABLE FEES</t>
  </si>
  <si>
    <t>MONTHLY INTEREST RATE</t>
  </si>
  <si>
    <t>TOTAL NON-TAXABLE FEES</t>
  </si>
  <si>
    <t>MONTHLY PAYMENT</t>
  </si>
  <si>
    <t>TOTAL INTEREST</t>
  </si>
  <si>
    <t>TOTAL PAYMENTS</t>
  </si>
  <si>
    <t>PERIODS PER YEAR</t>
  </si>
  <si>
    <t>NUMBER OF PERIODS</t>
  </si>
  <si>
    <t>Periods per month</t>
  </si>
  <si>
    <t>AUTO LOAN AMORTIZATION SCHEDULE</t>
  </si>
  <si>
    <t>PYMNT PERIOD</t>
  </si>
  <si>
    <t>DATE OF PAYMENT</t>
  </si>
  <si>
    <t>BEGINNING BALANCE</t>
  </si>
  <si>
    <t>SCHEDULED PAYMENT</t>
  </si>
  <si>
    <t>EXTRA PAYMENT</t>
  </si>
  <si>
    <t>ADDITIONAL PAYMENT</t>
  </si>
  <si>
    <t>INTEREST</t>
  </si>
  <si>
    <t>PRINCIPAL</t>
  </si>
  <si>
    <t>BALANCE</t>
  </si>
  <si>
    <t>`</t>
  </si>
  <si>
    <t>FILL IN NET TAXABLE</t>
  </si>
  <si>
    <r>
      <t xml:space="preserve">TRADE-IN TAX DEDUCTION </t>
    </r>
    <r>
      <rPr>
        <b/>
        <sz val="8"/>
        <color rgb="FF000000"/>
        <rFont val="Arial"/>
        <family val="2"/>
      </rPr>
      <t>(if applicable)</t>
    </r>
  </si>
  <si>
    <r>
      <t xml:space="preserve">CASH REBATE TAX DEDUCTION </t>
    </r>
    <r>
      <rPr>
        <b/>
        <sz val="8"/>
        <color rgb="FF000000"/>
        <rFont val="Arial"/>
        <family val="2"/>
      </rPr>
      <t>(if applicable)</t>
    </r>
  </si>
  <si>
    <t>PURCHASE PRICE</t>
  </si>
  <si>
    <t>***Complete All WHITE fields under VALUE Headings Only***</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</si>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</sst>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164" formatCode="&quot;$&quot;#,##0.00"/>
    <numFmt numFmtId="165" formatCode="[$$-409]#,##0.00;\-[$$-409]#,##0.00"/>
    <numFmt numFmtId="166" formatCode="#,##0.00%;\-#,##0.00%"/>
    <numFmt numFmtId="167" formatCode="#,##0.000%;\-#,##0.000%"/>
    <numFmt numFmtId="168" formatCode="&quot;$&quot;#,##0.000"/>
    <numFmt numFmtId="169" formatCode="_(&quot;$&quot;* #,##0_);_(&quot;$&quot;* \(#,##0\);_(&quot;$&quot;* &quot;-&quot;??_);_(@_)"/>
  </numFmts>
  <fonts count="28" x14ac:knownFonts="1">
    <font>
      <sz val="11"/>
      <color rgb="FF000000"/>
      <name val="Calibri"/>
    </font>
    <font>
      <sz val="11"/>
      <color theme="1"/>
      <name val="Calibri"/>
      <family val="2"/>
      <scheme val="minor"/>
    </font>
    <font>
      <sz val="12"/>
      <color rgb="FF000000"/>
      <name val="Arial"/>
      <family val="2"/>
    </font>
    <font>
      <b/>
      <sz val="22"/>
      <color rgb="FF306786"/>
      <name val="Arial"/>
      <family val="2"/>
    </font>
    <font>
      <b/>
      <sz val="22"/>
      <color rgb="FF418AB3"/>
      <name val="Arial"/>
      <family val="2"/>
    </font>
    <font>
      <sz val="11"/>
      <color rgb="FF000000"/>
      <name val="Arial"/>
      <family val="2"/>
    </font>
    <font>
      <b/>
      <sz val="11"/>
      <color rgb="FF000000"/>
      <name val="Arial"/>
      <family val="2"/>
    </font>
    <font>
      <b/>
      <sz val="9"/>
      <color rgb="FFFFFFFF"/>
      <name val="Arial"/>
      <family val="2"/>
    </font>
    <font>
      <sz val="11"/>
      <name val="Calibri"/>
      <family val="2"/>
    </font>
    <font>
      <sz val="10"/>
      <color rgb="FF000000"/>
      <name val="Arial"/>
      <family val="2"/>
    </font>
    <font>
      <b/>
      <sz val="11"/>
      <color rgb="FF000000"/>
      <name val="Calibri"/>
      <family val="2"/>
    </font>
    <font>
      <b/>
      <sz val="10"/>
      <color rgb="FFFFFFFF"/>
      <name val="Arial"/>
      <family val="2"/>
    </font>
    <font>
      <b/>
      <sz val="9"/>
      <color rgb="FF000000"/>
      <name val="Arial"/>
      <family val="2"/>
    </font>
    <font>
      <b/>
      <sz val="10"/>
      <color rgb="FF000000"/>
      <name val="Arial"/>
      <family val="2"/>
    </font>
    <font>
      <b/>
      <sz val="8"/>
      <color rgb="FF000000"/>
      <name val="Arial"/>
      <family val="2"/>
    </font>
    <font>
      <sz val="16"/>
      <color rgb="FF000000"/>
      <name val="Arial"/>
      <family val="2"/>
    </font>
    <font>
      <sz val="16"/>
      <color rgb="FF000000"/>
      <name val="Calibri"/>
      <family val="2"/>
    </font>
    <font>
      <b/>
      <sz val="10"/>
      <name val="Arial"/>
      <family val="2"/>
    </font>
    <font>
      <sz val="10"/>
      <name val="Arial"/>
      <family val="2"/>
    </font>
    <font>
      <b/>
      <sz val="18"/>
      <color rgb="FF306786"/>
      <name val="Arial"/>
      <family val="2"/>
    </font>
    <font>
      <sz val="10"/>
      <name val="Calibri"/>
      <family val="2"/>
    </font>
    <font>
      <b/>
      <strike/>
      <sz val="10"/>
      <color rgb="FFFFFFFF"/>
      <name val="Arial"/>
      <family val="2"/>
    </font>
    <font>
      <b/>
      <sz val="10"/>
      <color rgb="FF000000"/>
      <name val="Calibri"/>
      <family val="2"/>
    </font>
    <font>
      <sz val="10"/>
      <color rgb="FF000000"/>
      <name val="Calibri"/>
    </font>
    <font>
      <sz val="9"/>
      <name val="Calibri"/>
      <family val="2"/>
    </font>
    <font>
      <u/>
      <sz val="11"/>
      <color theme="10"/>
      <name val="Calibri"/>
      <family val="2"/>
    </font>
    <font>
      <b/>
      <sz val="22"/>
      <color theme="0"/>
      <name val="Century Gothic"/>
      <family val="2"/>
    </font>
    <font>
      <sz val="12"/>
      <color theme="1"/>
      <name val="Arial"/>
      <family val="2"/>
    </font>
  </fonts>
  <fills count="16">
    <fill>
      <patternFill patternType="none"/>
    </fill>
    <fill>
      <patternFill patternType="gray125"/>
    </fill>
    <fill>
      <patternFill patternType="solid">
        <fgColor rgb="FF204559"/>
        <bgColor rgb="FF204559"/>
      </patternFill>
    </fill>
    <fill>
      <patternFill patternType="solid">
        <fgColor rgb="FFB0D0E2"/>
        <bgColor rgb="FFB0D0E2"/>
      </patternFill>
    </fill>
    <fill>
      <patternFill patternType="solid">
        <fgColor rgb="FF535B13"/>
        <bgColor rgb="FF535B13"/>
      </patternFill>
    </fill>
    <fill>
      <patternFill patternType="solid">
        <fgColor rgb="FF306786"/>
        <bgColor rgb="FF306786"/>
      </patternFill>
    </fill>
    <fill>
      <patternFill patternType="solid">
        <fgColor rgb="FFD7E7F0"/>
        <bgColor rgb="FFD7E7F0"/>
      </patternFill>
    </fill>
    <fill>
      <patternFill patternType="solid">
        <fgColor rgb="FFE1EAA0"/>
        <bgColor rgb="FFE1EAA0"/>
      </patternFill>
    </fill>
    <fill>
      <patternFill patternType="solid">
        <fgColor rgb="FFF0F4CF"/>
        <bgColor rgb="FFF0F4CF"/>
      </patternFill>
    </fill>
    <fill>
      <patternFill patternType="solid">
        <fgColor rgb="FF7C891D"/>
        <bgColor rgb="FF7C891D"/>
      </patternFill>
    </fill>
    <fill>
      <patternFill patternType="solid">
        <fgColor rgb="FFFFFFFF"/>
        <bgColor rgb="FFFFFFFF"/>
      </patternFill>
    </fill>
    <fill>
      <patternFill patternType="solid">
        <fgColor rgb="FFE1EB9E"/>
        <bgColor rgb="FFE1EB9E"/>
      </patternFill>
    </fill>
    <fill>
      <patternFill patternType="solid">
        <fgColor theme="0"/>
        <bgColor rgb="FFF0F4CF"/>
      </patternFill>
    </fill>
    <fill>
      <patternFill patternType="solid">
        <fgColor theme="0"/>
        <bgColor rgb="FFE1EAA0"/>
      </patternFill>
    </fill>
    <fill>
      <patternFill patternType="solid">
        <fgColor rgb="FF00BD32"/>
        <bgColor rgb="FFF69200"/>
      </patternFill>
    </fill>
    <fill>
      <patternFill patternType="solid">
        <fgColor rgb="FF00BD32"/>
        <bgColor indexed="64"/>
      </patternFill>
    </fill>
  </fills>
  <borders count="15">
    <border>
      <left/>
      <right/>
      <top/>
      <bottom/>
      <diagonal/>
    </border>
    <border>
      <left style="thin">
        <color rgb="FF595959"/>
      </left>
      <right/>
      <top style="thin">
        <color rgb="FF595959"/>
      </top>
      <bottom style="thin">
        <color rgb="FF595959"/>
      </bottom>
      <diagonal/>
    </border>
    <border>
      <left/>
      <right style="thin">
        <color rgb="FF595959"/>
      </right>
      <top style="thin">
        <color rgb="FF595959"/>
      </top>
      <bottom style="thin">
        <color rgb="FF595959"/>
      </bottom>
      <diagonal/>
    </border>
    <border>
      <left style="thin">
        <color rgb="FF595959"/>
      </left>
      <right style="thin">
        <color rgb="FF595959"/>
      </right>
      <top style="thin">
        <color rgb="FF595959"/>
      </top>
      <bottom style="thin">
        <color rgb="FF595959"/>
      </bottom>
      <diagonal/>
    </border>
    <border>
      <left style="thin">
        <color rgb="FF595959"/>
      </left>
      <right/>
      <top style="thin">
        <color rgb="FF595959"/>
      </top>
      <bottom/>
      <diagonal/>
    </border>
    <border>
      <left/>
      <right style="thin">
        <color rgb="FF595959"/>
      </right>
      <top style="thin">
        <color rgb="FF595959"/>
      </top>
      <bottom/>
      <diagonal/>
    </border>
    <border>
      <left style="thin">
        <color rgb="FF595959"/>
      </left>
      <right/>
      <top/>
      <bottom/>
      <diagonal/>
    </border>
    <border>
      <left/>
      <right style="thin">
        <color rgb="FF595959"/>
      </right>
      <top/>
      <bottom/>
      <diagonal/>
    </border>
    <border>
      <left style="thin">
        <color rgb="FF595959"/>
      </left>
      <right/>
      <top/>
      <bottom style="thin">
        <color rgb="FF595959"/>
      </bottom>
      <diagonal/>
    </border>
    <border>
      <left/>
      <right style="thin">
        <color rgb="FF595959"/>
      </right>
      <top/>
      <bottom style="thin">
        <color rgb="FF595959"/>
      </bottom>
      <diagonal/>
    </border>
    <border>
      <left/>
      <right/>
      <top style="thin">
        <color rgb="FF595959"/>
      </top>
      <bottom style="thin">
        <color rgb="FF59595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ck">
        <color theme="0" tint="-0.34998626667073579"/>
      </left>
      <right/>
      <top/>
      <bottom/>
      <diagonal/>
    </border>
  </borders>
  <cellStyleXfs count="3">
    <xf numFmtId="0" fontId="0" fillId="0" borderId="0"/>
    <xf numFmtId="0" fontId="25" fillId="0" borderId="0" applyNumberFormat="0" applyFill="0" applyBorder="0" applyAlignment="0" applyProtection="0"/>
    <xf numFmtId="0" fontId="1" fillId="0" borderId="0"/>
  </cellStyleXfs>
  <cellXfs count="99">
    <xf numFmtId="0" fontId="0" fillId="0" borderId="0" xfId="0" applyFont="1" applyAlignment="1"/>
    <xf numFmtId="0" fontId="2" fillId="0" borderId="0" xfId="0" applyFont="1"/>
    <xf numFmtId="0" fontId="3" fillId="0" borderId="0" xfId="0" applyFont="1"/>
    <xf numFmtId="0" fontId="4" fillId="0" borderId="0" xfId="0" applyFont="1"/>
    <xf numFmtId="0" fontId="0" fillId="0" borderId="0" xfId="0" applyFont="1"/>
    <xf numFmtId="0" fontId="5" fillId="0" borderId="0" xfId="0" applyFont="1"/>
    <xf numFmtId="0" fontId="6" fillId="0" borderId="0" xfId="0" applyFont="1" applyAlignment="1">
      <alignment horizontal="left" vertical="center"/>
    </xf>
    <xf numFmtId="0" fontId="10" fillId="0" borderId="0" xfId="0" applyFont="1" applyAlignment="1">
      <alignment horizontal="left" vertical="center"/>
    </xf>
    <xf numFmtId="0" fontId="11" fillId="4" borderId="3" xfId="0" applyFont="1" applyFill="1" applyBorder="1" applyAlignment="1">
      <alignment horizontal="center" vertical="center" wrapText="1"/>
    </xf>
    <xf numFmtId="0" fontId="9" fillId="0" borderId="0" xfId="0" applyFont="1" applyAlignment="1">
      <alignment horizontal="right" vertical="center" wrapText="1"/>
    </xf>
    <xf numFmtId="0" fontId="5" fillId="0" borderId="0" xfId="0" applyFont="1" applyAlignment="1">
      <alignment wrapText="1"/>
    </xf>
    <xf numFmtId="0" fontId="9" fillId="10" borderId="0" xfId="0" applyFont="1" applyFill="1" applyAlignment="1">
      <alignment horizontal="center" wrapText="1"/>
    </xf>
    <xf numFmtId="0" fontId="9" fillId="10" borderId="0" xfId="0" applyFont="1" applyFill="1" applyBorder="1" applyAlignment="1">
      <alignment horizontal="center" wrapText="1"/>
    </xf>
    <xf numFmtId="0" fontId="13" fillId="6" borderId="3" xfId="0" applyFont="1" applyFill="1" applyBorder="1" applyAlignment="1">
      <alignment horizontal="right" vertical="center" wrapText="1"/>
    </xf>
    <xf numFmtId="167" fontId="13" fillId="6" borderId="3" xfId="0" applyNumberFormat="1" applyFont="1" applyFill="1" applyBorder="1" applyAlignment="1">
      <alignment horizontal="right" vertical="center" wrapText="1"/>
    </xf>
    <xf numFmtId="165" fontId="13" fillId="6" borderId="3" xfId="0" applyNumberFormat="1" applyFont="1" applyFill="1" applyBorder="1" applyAlignment="1">
      <alignment horizontal="right" vertical="center" wrapText="1"/>
    </xf>
    <xf numFmtId="168" fontId="13" fillId="6" borderId="3" xfId="0" applyNumberFormat="1" applyFont="1" applyFill="1" applyBorder="1" applyAlignment="1">
      <alignment horizontal="right" vertical="center" wrapText="1"/>
    </xf>
    <xf numFmtId="0" fontId="15" fillId="0" borderId="0" xfId="0" applyFont="1"/>
    <xf numFmtId="0" fontId="16" fillId="0" borderId="0" xfId="0" applyFont="1"/>
    <xf numFmtId="0" fontId="9" fillId="0" borderId="0" xfId="0" applyFont="1" applyAlignment="1">
      <alignment vertical="top" wrapText="1"/>
    </xf>
    <xf numFmtId="0" fontId="19" fillId="0" borderId="0" xfId="0" applyFont="1"/>
    <xf numFmtId="0" fontId="11" fillId="9" borderId="11" xfId="0" applyFont="1" applyFill="1" applyBorder="1" applyAlignment="1">
      <alignment horizontal="right" vertical="center" wrapText="1"/>
    </xf>
    <xf numFmtId="0" fontId="11" fillId="9" borderId="11" xfId="0" applyFont="1" applyFill="1" applyBorder="1" applyAlignment="1">
      <alignment horizontal="center" vertical="center" wrapText="1"/>
    </xf>
    <xf numFmtId="0" fontId="17" fillId="11" borderId="11" xfId="0" applyFont="1" applyFill="1" applyBorder="1" applyAlignment="1">
      <alignment horizontal="right" vertical="center" wrapText="1"/>
    </xf>
    <xf numFmtId="165" fontId="18" fillId="11" borderId="11" xfId="0" applyNumberFormat="1" applyFont="1" applyFill="1" applyBorder="1" applyAlignment="1">
      <alignment vertical="center" wrapText="1"/>
    </xf>
    <xf numFmtId="0" fontId="9" fillId="0" borderId="11" xfId="0" applyFont="1" applyBorder="1" applyAlignment="1">
      <alignment horizontal="left" vertical="center" wrapText="1"/>
    </xf>
    <xf numFmtId="14" fontId="9" fillId="0" borderId="11" xfId="0" applyNumberFormat="1" applyFont="1" applyBorder="1" applyAlignment="1">
      <alignment horizontal="left" vertical="center" wrapText="1"/>
    </xf>
    <xf numFmtId="165" fontId="9" fillId="8" borderId="11" xfId="0" applyNumberFormat="1" applyFont="1" applyFill="1" applyBorder="1" applyAlignment="1">
      <alignment horizontal="right" vertical="center" wrapText="1"/>
    </xf>
    <xf numFmtId="165" fontId="9" fillId="0" borderId="11" xfId="0" applyNumberFormat="1" applyFont="1" applyBorder="1" applyAlignment="1">
      <alignment horizontal="right" vertical="center" wrapText="1"/>
    </xf>
    <xf numFmtId="165" fontId="9" fillId="11" borderId="11" xfId="0" applyNumberFormat="1" applyFont="1" applyFill="1" applyBorder="1" applyAlignment="1">
      <alignment horizontal="right" vertical="center" wrapText="1"/>
    </xf>
    <xf numFmtId="165" fontId="9" fillId="7" borderId="11" xfId="0" applyNumberFormat="1" applyFont="1" applyFill="1" applyBorder="1" applyAlignment="1">
      <alignment horizontal="right" vertical="center" wrapText="1"/>
    </xf>
    <xf numFmtId="169" fontId="9" fillId="7" borderId="11" xfId="0" applyNumberFormat="1" applyFont="1" applyFill="1" applyBorder="1" applyAlignment="1">
      <alignment vertical="center" wrapText="1"/>
    </xf>
    <xf numFmtId="0" fontId="11" fillId="4" borderId="11" xfId="0" applyFont="1" applyFill="1" applyBorder="1" applyAlignment="1">
      <alignment horizontal="center" vertical="center" wrapText="1"/>
    </xf>
    <xf numFmtId="44" fontId="9" fillId="12" borderId="11" xfId="0" applyNumberFormat="1" applyFont="1" applyFill="1" applyBorder="1" applyAlignment="1">
      <alignment horizontal="right" vertical="center" wrapText="1"/>
    </xf>
    <xf numFmtId="44" fontId="11" fillId="9" borderId="11" xfId="0" applyNumberFormat="1" applyFont="1" applyFill="1" applyBorder="1" applyAlignment="1">
      <alignment horizontal="right" vertical="center" wrapText="1"/>
    </xf>
    <xf numFmtId="164" fontId="11" fillId="9" borderId="11" xfId="0" applyNumberFormat="1" applyFont="1" applyFill="1" applyBorder="1" applyAlignment="1">
      <alignment horizontal="right" vertical="center" wrapText="1"/>
    </xf>
    <xf numFmtId="10" fontId="9" fillId="12" borderId="11" xfId="0" applyNumberFormat="1" applyFont="1" applyFill="1" applyBorder="1" applyAlignment="1">
      <alignment horizontal="right" vertical="center" wrapText="1"/>
    </xf>
    <xf numFmtId="44" fontId="9" fillId="13" borderId="11" xfId="0" applyNumberFormat="1" applyFont="1" applyFill="1" applyBorder="1" applyAlignment="1">
      <alignment horizontal="right" vertical="center" wrapText="1"/>
    </xf>
    <xf numFmtId="165" fontId="9" fillId="13" borderId="3" xfId="0" applyNumberFormat="1" applyFont="1" applyFill="1" applyBorder="1" applyAlignment="1">
      <alignment horizontal="right" vertical="center" wrapText="1"/>
    </xf>
    <xf numFmtId="9" fontId="9" fillId="12" borderId="3" xfId="0" applyNumberFormat="1" applyFont="1" applyFill="1" applyBorder="1" applyAlignment="1">
      <alignment horizontal="right" vertical="center" wrapText="1"/>
    </xf>
    <xf numFmtId="165" fontId="9" fillId="12" borderId="3" xfId="0" applyNumberFormat="1" applyFont="1" applyFill="1" applyBorder="1" applyAlignment="1">
      <alignment horizontal="right" vertical="center" wrapText="1"/>
    </xf>
    <xf numFmtId="166" fontId="9" fillId="12" borderId="3" xfId="0" applyNumberFormat="1" applyFont="1" applyFill="1" applyBorder="1" applyAlignment="1">
      <alignment horizontal="right" vertical="center" wrapText="1"/>
    </xf>
    <xf numFmtId="0" fontId="9" fillId="12" borderId="3" xfId="0" applyFont="1" applyFill="1" applyBorder="1" applyAlignment="1">
      <alignment horizontal="right" vertical="center" wrapText="1"/>
    </xf>
    <xf numFmtId="0" fontId="9" fillId="0" borderId="0" xfId="0" applyFont="1" applyAlignment="1">
      <alignment vertical="center" wrapText="1"/>
    </xf>
    <xf numFmtId="0" fontId="21" fillId="9" borderId="3" xfId="0" applyFont="1" applyFill="1" applyBorder="1" applyAlignment="1">
      <alignment vertical="center" wrapText="1"/>
    </xf>
    <xf numFmtId="0" fontId="22" fillId="10" borderId="0" xfId="0" applyFont="1" applyFill="1" applyAlignment="1">
      <alignment horizontal="left" vertical="center"/>
    </xf>
    <xf numFmtId="0" fontId="22" fillId="10" borderId="0" xfId="0" applyFont="1" applyFill="1" applyBorder="1" applyAlignment="1">
      <alignment horizontal="left" vertical="center"/>
    </xf>
    <xf numFmtId="0" fontId="23" fillId="0" borderId="0" xfId="0" applyFont="1"/>
    <xf numFmtId="14" fontId="9" fillId="12" borderId="3" xfId="0" applyNumberFormat="1" applyFont="1" applyFill="1" applyBorder="1" applyAlignment="1">
      <alignment horizontal="right" vertical="center" wrapText="1"/>
    </xf>
    <xf numFmtId="0" fontId="18" fillId="0" borderId="0" xfId="0" applyFont="1" applyAlignment="1">
      <alignment vertical="center" wrapText="1"/>
    </xf>
    <xf numFmtId="0" fontId="23" fillId="0" borderId="0" xfId="0" applyFont="1" applyAlignment="1"/>
    <xf numFmtId="0" fontId="9" fillId="0" borderId="0" xfId="0" applyFont="1" applyAlignment="1">
      <alignment wrapText="1"/>
    </xf>
    <xf numFmtId="0" fontId="13" fillId="10" borderId="0" xfId="0" applyFont="1" applyFill="1" applyAlignment="1">
      <alignment horizontal="left" vertical="center" wrapText="1"/>
    </xf>
    <xf numFmtId="0" fontId="13" fillId="10" borderId="0" xfId="0" applyFont="1" applyFill="1" applyBorder="1" applyAlignment="1">
      <alignment horizontal="left" vertical="center" wrapText="1"/>
    </xf>
    <xf numFmtId="0" fontId="23" fillId="10" borderId="0" xfId="0" applyFont="1" applyFill="1" applyBorder="1"/>
    <xf numFmtId="0" fontId="12" fillId="7" borderId="11" xfId="0" applyFont="1" applyFill="1" applyBorder="1" applyAlignment="1">
      <alignment horizontal="left" vertical="center" wrapText="1" indent="1"/>
    </xf>
    <xf numFmtId="0" fontId="24" fillId="0" borderId="11" xfId="0" applyFont="1" applyBorder="1" applyAlignment="1">
      <alignment horizontal="left" indent="1"/>
    </xf>
    <xf numFmtId="0" fontId="7" fillId="9" borderId="1" xfId="0" applyFont="1" applyFill="1" applyBorder="1" applyAlignment="1">
      <alignment horizontal="left" vertical="center" wrapText="1" indent="1"/>
    </xf>
    <xf numFmtId="0" fontId="8" fillId="0" borderId="2" xfId="0" applyFont="1" applyBorder="1" applyAlignment="1">
      <alignment horizontal="left" indent="1"/>
    </xf>
    <xf numFmtId="0" fontId="9" fillId="7" borderId="1" xfId="0" applyFont="1" applyFill="1" applyBorder="1" applyAlignment="1">
      <alignment horizontal="left" vertical="center" wrapText="1" indent="1"/>
    </xf>
    <xf numFmtId="0" fontId="11" fillId="4" borderId="1" xfId="0" applyFont="1" applyFill="1" applyBorder="1" applyAlignment="1">
      <alignment horizontal="center" vertical="center" wrapText="1"/>
    </xf>
    <xf numFmtId="0" fontId="20" fillId="0" borderId="2" xfId="0" applyFont="1" applyBorder="1"/>
    <xf numFmtId="0" fontId="11" fillId="9" borderId="1" xfId="0" applyFont="1" applyFill="1" applyBorder="1" applyAlignment="1">
      <alignment horizontal="left" vertical="center" wrapText="1" indent="1"/>
    </xf>
    <xf numFmtId="0" fontId="20" fillId="0" borderId="2" xfId="0" applyFont="1" applyBorder="1" applyAlignment="1">
      <alignment horizontal="left" indent="1"/>
    </xf>
    <xf numFmtId="0" fontId="12" fillId="7" borderId="1" xfId="0" applyFont="1" applyFill="1" applyBorder="1" applyAlignment="1">
      <alignment horizontal="left" vertical="center" wrapText="1" indent="1"/>
    </xf>
    <xf numFmtId="0" fontId="24" fillId="0" borderId="2" xfId="0" applyFont="1" applyBorder="1" applyAlignment="1">
      <alignment horizontal="left" indent="1"/>
    </xf>
    <xf numFmtId="0" fontId="8" fillId="0" borderId="11" xfId="0" applyFont="1" applyBorder="1" applyAlignment="1">
      <alignment horizontal="left" indent="1"/>
    </xf>
    <xf numFmtId="0" fontId="9" fillId="6" borderId="1" xfId="0" applyFont="1" applyFill="1" applyBorder="1" applyAlignment="1">
      <alignment horizontal="left" vertical="center" wrapText="1" indent="1"/>
    </xf>
    <xf numFmtId="0" fontId="9" fillId="0" borderId="1" xfId="0" applyFont="1" applyBorder="1" applyAlignment="1">
      <alignment horizontal="left" vertical="center" wrapText="1" indent="1"/>
    </xf>
    <xf numFmtId="0" fontId="7" fillId="5" borderId="4" xfId="0" applyFont="1" applyFill="1" applyBorder="1" applyAlignment="1">
      <alignment horizontal="left" vertical="center" wrapText="1" indent="1"/>
    </xf>
    <xf numFmtId="0" fontId="8" fillId="0" borderId="5" xfId="0" applyFont="1" applyBorder="1" applyAlignment="1">
      <alignment horizontal="left" indent="1"/>
    </xf>
    <xf numFmtId="0" fontId="7" fillId="4" borderId="11" xfId="0" applyFont="1" applyFill="1" applyBorder="1" applyAlignment="1">
      <alignment horizontal="right" vertical="center" wrapText="1"/>
    </xf>
    <xf numFmtId="0" fontId="8" fillId="0" borderId="11" xfId="0" applyFont="1" applyBorder="1"/>
    <xf numFmtId="0" fontId="7" fillId="5" borderId="1" xfId="0" applyFont="1" applyFill="1" applyBorder="1" applyAlignment="1">
      <alignment horizontal="left" vertical="center" wrapText="1" indent="1"/>
    </xf>
    <xf numFmtId="0" fontId="7" fillId="2" borderId="1" xfId="0" applyFont="1" applyFill="1" applyBorder="1" applyAlignment="1">
      <alignment horizontal="left" vertical="center" wrapText="1" indent="1"/>
    </xf>
    <xf numFmtId="0" fontId="8" fillId="0" borderId="6" xfId="0" applyFont="1" applyBorder="1" applyAlignment="1">
      <alignment horizontal="left" indent="1"/>
    </xf>
    <xf numFmtId="0" fontId="8" fillId="0" borderId="7" xfId="0" applyFont="1" applyBorder="1" applyAlignment="1">
      <alignment horizontal="left" indent="1"/>
    </xf>
    <xf numFmtId="0" fontId="8" fillId="0" borderId="8" xfId="0" applyFont="1" applyBorder="1" applyAlignment="1">
      <alignment horizontal="left" indent="1"/>
    </xf>
    <xf numFmtId="0" fontId="8" fillId="0" borderId="9" xfId="0" applyFont="1" applyBorder="1" applyAlignment="1">
      <alignment horizontal="left" indent="1"/>
    </xf>
    <xf numFmtId="0" fontId="9" fillId="3" borderId="1" xfId="0" applyFont="1" applyFill="1" applyBorder="1" applyAlignment="1">
      <alignment horizontal="left" vertical="center" wrapText="1" indent="1"/>
    </xf>
    <xf numFmtId="0" fontId="11" fillId="4" borderId="11" xfId="0" applyFont="1" applyFill="1" applyBorder="1" applyAlignment="1">
      <alignment horizontal="left" vertical="center" wrapText="1" indent="1"/>
    </xf>
    <xf numFmtId="0" fontId="12" fillId="7" borderId="12" xfId="0" applyFont="1" applyFill="1" applyBorder="1" applyAlignment="1">
      <alignment horizontal="left" vertical="center" wrapText="1" indent="1"/>
    </xf>
    <xf numFmtId="0" fontId="24" fillId="0" borderId="13" xfId="0" applyFont="1" applyBorder="1" applyAlignment="1">
      <alignment horizontal="left" indent="1"/>
    </xf>
    <xf numFmtId="0" fontId="11" fillId="4" borderId="11" xfId="0" applyFont="1" applyFill="1" applyBorder="1" applyAlignment="1">
      <alignment horizontal="right" vertical="center" wrapText="1"/>
    </xf>
    <xf numFmtId="0" fontId="20" fillId="0" borderId="11" xfId="0" applyFont="1" applyBorder="1"/>
    <xf numFmtId="0" fontId="20" fillId="0" borderId="11" xfId="0" applyFont="1" applyBorder="1" applyAlignment="1">
      <alignment horizontal="left" indent="1"/>
    </xf>
    <xf numFmtId="0" fontId="12" fillId="3" borderId="1" xfId="0" applyFont="1" applyFill="1" applyBorder="1" applyAlignment="1">
      <alignment horizontal="left" vertical="center" wrapText="1" indent="1"/>
    </xf>
    <xf numFmtId="0" fontId="11" fillId="2" borderId="11"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22" fillId="0" borderId="0" xfId="0" applyFont="1" applyBorder="1" applyAlignment="1">
      <alignment horizontal="center" vertical="center"/>
    </xf>
    <xf numFmtId="0" fontId="11" fillId="2" borderId="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26" fillId="14" borderId="0" xfId="1" applyFont="1" applyFill="1" applyBorder="1" applyAlignment="1">
      <alignment horizontal="center" vertical="center"/>
    </xf>
    <xf numFmtId="0" fontId="26" fillId="15" borderId="0" xfId="1" applyFont="1" applyFill="1" applyBorder="1"/>
    <xf numFmtId="0" fontId="27" fillId="0" borderId="14" xfId="2" applyFont="1" applyBorder="1" applyAlignment="1">
      <alignment horizontal="left" vertical="center" wrapText="1" indent="2"/>
    </xf>
    <xf numFmtId="0" fontId="1" fillId="0" borderId="0" xfId="2"/>
  </cellXfs>
  <cellStyles count="3">
    <cellStyle name="Normal 2" xfId="2" xr:uid="{1F0E8412-CFD7-4BD9-867A-9FA0A2806609}"/>
    <cellStyle name="Гиперссылка" xfId="1" builtinId="8"/>
    <cellStyle name="Обычный" xfId="0" builtinId="0"/>
  </cellStyles>
  <dxfs count="0"/>
  <tableStyles count="0" defaultTableStyle="TableStyleMedium2" defaultPivotStyle="PivotStyleLight16"/>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AFEZXG"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9</xdr:col>
      <xdr:colOff>1060451</xdr:colOff>
      <xdr:row>1</xdr:row>
      <xdr:rowOff>41717</xdr:rowOff>
    </xdr:to>
    <xdr:pic>
      <xdr:nvPicPr>
        <xdr:cNvPr id="4" name="Рисунок 3">
          <a:hlinkClick xmlns:r="http://schemas.openxmlformats.org/officeDocument/2006/relationships" r:id="rId1"/>
          <a:extLst>
            <a:ext uri="{FF2B5EF4-FFF2-40B4-BE49-F238E27FC236}">
              <a16:creationId xmlns:a16="http://schemas.microsoft.com/office/drawing/2014/main" id="{5568A973-B8AC-4606-B522-53F2B5F222B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 y="1"/>
          <a:ext cx="8051800" cy="214356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AFEZX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35B13"/>
  </sheetPr>
  <dimension ref="A1:AA1005"/>
  <sheetViews>
    <sheetView showGridLines="0" tabSelected="1" workbookViewId="0">
      <pane ySplit="2" topLeftCell="A3" activePane="bottomLeft" state="frozen"/>
      <selection pane="bottomLeft" activeCell="B152" sqref="B152:J152"/>
    </sheetView>
  </sheetViews>
  <sheetFormatPr defaultColWidth="15.08984375" defaultRowHeight="15" customHeight="1" x14ac:dyDescent="0.35"/>
  <cols>
    <col min="1" max="1" width="3" customWidth="1"/>
    <col min="2" max="2" width="7.81640625" customWidth="1"/>
    <col min="3" max="3" width="11.08984375" customWidth="1"/>
    <col min="4" max="6" width="15.6328125" customWidth="1"/>
    <col min="7" max="7" width="15.6328125" hidden="1" customWidth="1"/>
    <col min="8" max="10" width="15.6328125" customWidth="1"/>
    <col min="11" max="11" width="3" customWidth="1"/>
    <col min="12" max="12" width="2.453125" customWidth="1"/>
    <col min="13" max="27" width="7.6328125" customWidth="1"/>
  </cols>
  <sheetData>
    <row r="1" spans="1:27" ht="165.5" customHeight="1" x14ac:dyDescent="0.35"/>
    <row r="2" spans="1:27" ht="50" customHeight="1" x14ac:dyDescent="0.6">
      <c r="A2" s="1"/>
      <c r="B2" s="20" t="s">
        <v>0</v>
      </c>
      <c r="C2" s="2"/>
      <c r="D2" s="3"/>
      <c r="E2" s="3"/>
      <c r="F2" s="3"/>
      <c r="G2" s="3"/>
      <c r="H2" s="3"/>
      <c r="I2" s="3"/>
      <c r="J2" s="3"/>
      <c r="K2" s="3"/>
      <c r="L2" s="4"/>
      <c r="M2" s="4"/>
      <c r="N2" s="4"/>
      <c r="O2" s="4"/>
      <c r="P2" s="4"/>
      <c r="Q2" s="4"/>
      <c r="R2" s="4"/>
      <c r="S2" s="4"/>
      <c r="T2" s="4"/>
      <c r="U2" s="4"/>
      <c r="V2" s="4"/>
      <c r="W2" s="4"/>
      <c r="X2" s="4"/>
      <c r="Y2" s="4"/>
      <c r="Z2" s="4"/>
      <c r="AA2" s="4"/>
    </row>
    <row r="3" spans="1:27" ht="14.5" x14ac:dyDescent="0.35">
      <c r="A3" s="5"/>
      <c r="B3" s="5"/>
      <c r="C3" s="5"/>
      <c r="D3" s="5"/>
      <c r="E3" s="5"/>
      <c r="F3" s="5"/>
      <c r="G3" s="5"/>
      <c r="H3" s="5"/>
      <c r="I3" s="5"/>
      <c r="J3" s="5"/>
      <c r="K3" s="5"/>
      <c r="L3" s="4"/>
      <c r="M3" s="4"/>
      <c r="N3" s="4"/>
      <c r="O3" s="4"/>
      <c r="P3" s="4"/>
      <c r="Q3" s="4"/>
      <c r="R3" s="4"/>
      <c r="S3" s="4"/>
      <c r="T3" s="4"/>
      <c r="U3" s="4"/>
      <c r="V3" s="4"/>
      <c r="W3" s="4"/>
      <c r="X3" s="4"/>
      <c r="Y3" s="4"/>
      <c r="Z3" s="4"/>
      <c r="AA3" s="4"/>
    </row>
    <row r="4" spans="1:27" ht="22" customHeight="1" x14ac:dyDescent="0.35">
      <c r="A4" s="6"/>
      <c r="B4" s="74" t="s">
        <v>1</v>
      </c>
      <c r="C4" s="58"/>
      <c r="D4" s="79"/>
      <c r="E4" s="58"/>
      <c r="F4" s="7"/>
      <c r="G4" s="7"/>
      <c r="H4" s="80" t="s">
        <v>71</v>
      </c>
      <c r="I4" s="66"/>
      <c r="J4" s="32" t="s">
        <v>2</v>
      </c>
      <c r="K4" s="7"/>
      <c r="L4" s="7"/>
      <c r="M4" s="7"/>
      <c r="N4" s="7"/>
      <c r="O4" s="7"/>
      <c r="P4" s="7"/>
      <c r="Q4" s="7"/>
      <c r="R4" s="7"/>
      <c r="S4" s="7"/>
      <c r="T4" s="7"/>
      <c r="U4" s="7"/>
      <c r="V4" s="7"/>
      <c r="W4" s="7"/>
      <c r="X4" s="7"/>
      <c r="Y4" s="7"/>
      <c r="Z4" s="7"/>
      <c r="AA4" s="7"/>
    </row>
    <row r="5" spans="1:27" ht="22" customHeight="1" x14ac:dyDescent="0.35">
      <c r="A5" s="6"/>
      <c r="B5" s="69" t="s">
        <v>3</v>
      </c>
      <c r="C5" s="70"/>
      <c r="D5" s="67"/>
      <c r="E5" s="58"/>
      <c r="F5" s="7"/>
      <c r="G5" s="7"/>
      <c r="H5" s="55" t="s">
        <v>4</v>
      </c>
      <c r="I5" s="66"/>
      <c r="J5" s="33">
        <v>40000</v>
      </c>
      <c r="K5" s="7"/>
      <c r="L5" s="7"/>
      <c r="M5" s="7"/>
      <c r="N5" s="7"/>
      <c r="O5" s="7"/>
      <c r="P5" s="7"/>
      <c r="Q5" s="7"/>
      <c r="R5" s="7"/>
      <c r="S5" s="7"/>
      <c r="T5" s="7"/>
      <c r="U5" s="7"/>
      <c r="V5" s="7"/>
      <c r="W5" s="7"/>
      <c r="X5" s="7"/>
      <c r="Y5" s="7"/>
      <c r="Z5" s="7"/>
      <c r="AA5" s="7"/>
    </row>
    <row r="6" spans="1:27" ht="22" customHeight="1" x14ac:dyDescent="0.35">
      <c r="A6" s="6"/>
      <c r="B6" s="75"/>
      <c r="C6" s="76"/>
      <c r="D6" s="67"/>
      <c r="E6" s="58"/>
      <c r="F6" s="7"/>
      <c r="G6" s="7"/>
      <c r="H6" s="55" t="s">
        <v>5</v>
      </c>
      <c r="I6" s="66"/>
      <c r="J6" s="33">
        <v>35</v>
      </c>
      <c r="K6" s="7"/>
      <c r="L6" s="7"/>
      <c r="M6" s="7"/>
      <c r="N6" s="7"/>
      <c r="O6" s="7"/>
      <c r="P6" s="7"/>
      <c r="Q6" s="7"/>
      <c r="R6" s="7"/>
      <c r="S6" s="7"/>
      <c r="T6" s="7"/>
      <c r="U6" s="7"/>
      <c r="V6" s="7"/>
      <c r="W6" s="7"/>
      <c r="X6" s="7"/>
      <c r="Y6" s="7"/>
      <c r="Z6" s="7"/>
      <c r="AA6" s="7"/>
    </row>
    <row r="7" spans="1:27" ht="22" customHeight="1" x14ac:dyDescent="0.35">
      <c r="A7" s="6"/>
      <c r="B7" s="77"/>
      <c r="C7" s="78"/>
      <c r="D7" s="67"/>
      <c r="E7" s="58"/>
      <c r="F7" s="7"/>
      <c r="G7" s="7"/>
      <c r="H7" s="55" t="s">
        <v>6</v>
      </c>
      <c r="I7" s="66"/>
      <c r="J7" s="33">
        <v>35</v>
      </c>
      <c r="K7" s="7"/>
      <c r="L7" s="7"/>
      <c r="M7" s="7"/>
      <c r="N7" s="7"/>
      <c r="O7" s="7"/>
      <c r="P7" s="7"/>
      <c r="Q7" s="7"/>
      <c r="R7" s="7"/>
      <c r="S7" s="7"/>
      <c r="T7" s="7"/>
      <c r="U7" s="7"/>
      <c r="V7" s="7"/>
      <c r="W7" s="7"/>
      <c r="X7" s="7"/>
      <c r="Y7" s="7"/>
      <c r="Z7" s="7"/>
      <c r="AA7" s="7"/>
    </row>
    <row r="8" spans="1:27" ht="22" customHeight="1" x14ac:dyDescent="0.35">
      <c r="A8" s="6"/>
      <c r="B8" s="73" t="s">
        <v>7</v>
      </c>
      <c r="C8" s="58"/>
      <c r="D8" s="68"/>
      <c r="E8" s="58"/>
      <c r="F8" s="7"/>
      <c r="G8" s="7"/>
      <c r="H8" s="55" t="s">
        <v>8</v>
      </c>
      <c r="I8" s="66"/>
      <c r="J8" s="33">
        <v>600</v>
      </c>
      <c r="K8" s="7"/>
      <c r="L8" s="7"/>
      <c r="M8" s="7"/>
      <c r="N8" s="7"/>
      <c r="O8" s="7"/>
      <c r="P8" s="7"/>
      <c r="Q8" s="7"/>
      <c r="R8" s="7"/>
      <c r="S8" s="7"/>
      <c r="T8" s="7"/>
      <c r="U8" s="7"/>
      <c r="V8" s="7"/>
      <c r="W8" s="7"/>
      <c r="X8" s="7"/>
      <c r="Y8" s="7"/>
      <c r="Z8" s="7"/>
      <c r="AA8" s="7"/>
    </row>
    <row r="9" spans="1:27" ht="22" customHeight="1" x14ac:dyDescent="0.35">
      <c r="A9" s="6"/>
      <c r="B9" s="73" t="s">
        <v>9</v>
      </c>
      <c r="C9" s="58"/>
      <c r="D9" s="68" t="s">
        <v>10</v>
      </c>
      <c r="E9" s="58"/>
      <c r="F9" s="7"/>
      <c r="G9" s="7"/>
      <c r="H9" s="71" t="s">
        <v>11</v>
      </c>
      <c r="I9" s="72"/>
      <c r="J9" s="34">
        <f>SUM(J5:J8)</f>
        <v>40670</v>
      </c>
      <c r="K9" s="7"/>
      <c r="L9" s="7"/>
      <c r="M9" s="7"/>
      <c r="N9" s="7"/>
      <c r="O9" s="7"/>
      <c r="P9" s="7"/>
      <c r="Q9" s="7"/>
      <c r="R9" s="7"/>
      <c r="S9" s="7"/>
      <c r="T9" s="7"/>
      <c r="U9" s="7"/>
      <c r="V9" s="7"/>
      <c r="W9" s="7"/>
      <c r="X9" s="7"/>
      <c r="Y9" s="7"/>
      <c r="Z9" s="7"/>
      <c r="AA9" s="7"/>
    </row>
    <row r="10" spans="1:27" ht="22" customHeight="1" x14ac:dyDescent="0.35">
      <c r="A10" s="6"/>
      <c r="B10" s="69" t="s">
        <v>12</v>
      </c>
      <c r="C10" s="70"/>
      <c r="D10" s="68"/>
      <c r="E10" s="58"/>
      <c r="F10" s="7"/>
      <c r="G10" s="7"/>
      <c r="H10" s="7"/>
      <c r="I10" s="7"/>
      <c r="J10" s="9"/>
      <c r="K10" s="7"/>
      <c r="L10" s="7"/>
      <c r="M10" s="7"/>
      <c r="N10" s="7"/>
      <c r="O10" s="7"/>
      <c r="P10" s="7"/>
      <c r="Q10" s="7"/>
      <c r="R10" s="7"/>
      <c r="S10" s="7"/>
      <c r="T10" s="7"/>
      <c r="U10" s="7"/>
      <c r="V10" s="7"/>
      <c r="W10" s="7"/>
      <c r="X10" s="7"/>
      <c r="Y10" s="7"/>
      <c r="Z10" s="7"/>
      <c r="AA10" s="7"/>
    </row>
    <row r="11" spans="1:27" ht="22" customHeight="1" x14ac:dyDescent="0.35">
      <c r="A11" s="6"/>
      <c r="B11" s="57" t="s">
        <v>13</v>
      </c>
      <c r="C11" s="58"/>
      <c r="D11" s="59"/>
      <c r="E11" s="58"/>
      <c r="F11" s="7"/>
      <c r="G11" s="7"/>
      <c r="H11" s="80" t="s">
        <v>14</v>
      </c>
      <c r="I11" s="66"/>
      <c r="J11" s="32" t="s">
        <v>2</v>
      </c>
      <c r="K11" s="7"/>
      <c r="L11" s="7"/>
      <c r="M11" s="7"/>
      <c r="N11" s="7"/>
      <c r="O11" s="7"/>
      <c r="P11" s="7"/>
      <c r="Q11" s="7"/>
      <c r="R11" s="7"/>
      <c r="S11" s="7"/>
      <c r="T11" s="7"/>
      <c r="U11" s="7"/>
      <c r="V11" s="7"/>
      <c r="W11" s="7"/>
      <c r="X11" s="7"/>
      <c r="Y11" s="7"/>
      <c r="Z11" s="7"/>
      <c r="AA11" s="7"/>
    </row>
    <row r="12" spans="1:27" ht="22" customHeight="1" x14ac:dyDescent="0.35">
      <c r="A12" s="6"/>
      <c r="B12" s="57" t="s">
        <v>15</v>
      </c>
      <c r="C12" s="58"/>
      <c r="D12" s="59"/>
      <c r="E12" s="58"/>
      <c r="F12" s="7"/>
      <c r="G12" s="7"/>
      <c r="H12" s="55" t="s">
        <v>69</v>
      </c>
      <c r="I12" s="66"/>
      <c r="J12" s="33" t="b">
        <v>0</v>
      </c>
      <c r="K12" s="7"/>
      <c r="L12" s="7"/>
      <c r="M12" s="7"/>
      <c r="N12" s="7"/>
      <c r="O12" s="7"/>
      <c r="P12" s="7"/>
      <c r="Q12" s="7"/>
      <c r="R12" s="7"/>
      <c r="S12" s="7"/>
      <c r="T12" s="7"/>
      <c r="U12" s="7"/>
      <c r="V12" s="7"/>
      <c r="W12" s="7"/>
      <c r="X12" s="7"/>
      <c r="Y12" s="7"/>
      <c r="Z12" s="7"/>
      <c r="AA12" s="7"/>
    </row>
    <row r="13" spans="1:27" ht="22" customHeight="1" x14ac:dyDescent="0.35">
      <c r="A13" s="6"/>
      <c r="B13" s="57" t="s">
        <v>16</v>
      </c>
      <c r="C13" s="58"/>
      <c r="D13" s="59"/>
      <c r="E13" s="58"/>
      <c r="F13" s="7"/>
      <c r="G13" s="7"/>
      <c r="H13" s="55" t="s">
        <v>70</v>
      </c>
      <c r="I13" s="66"/>
      <c r="J13" s="33" t="b">
        <v>0</v>
      </c>
      <c r="K13" s="7"/>
      <c r="L13" s="7"/>
      <c r="M13" s="7"/>
      <c r="N13" s="7"/>
      <c r="O13" s="7"/>
      <c r="P13" s="7"/>
      <c r="Q13" s="7"/>
      <c r="R13" s="7"/>
      <c r="S13" s="7"/>
      <c r="T13" s="7"/>
      <c r="U13" s="7"/>
      <c r="V13" s="7"/>
      <c r="W13" s="7"/>
      <c r="X13" s="7"/>
      <c r="Y13" s="7"/>
      <c r="Z13" s="7"/>
      <c r="AA13" s="7"/>
    </row>
    <row r="14" spans="1:27" ht="22" customHeight="1" x14ac:dyDescent="0.35">
      <c r="A14" s="6"/>
      <c r="B14" s="7"/>
      <c r="F14" s="7"/>
      <c r="G14" s="7"/>
      <c r="H14" s="55" t="s">
        <v>17</v>
      </c>
      <c r="I14" s="66"/>
      <c r="J14" s="36">
        <v>6.3500000000000001E-2</v>
      </c>
      <c r="K14" s="7"/>
      <c r="L14" s="7"/>
      <c r="M14" s="7"/>
      <c r="N14" s="7"/>
      <c r="O14" s="7"/>
      <c r="P14" s="7"/>
      <c r="Q14" s="7"/>
      <c r="R14" s="7"/>
      <c r="S14" s="7"/>
      <c r="T14" s="7"/>
      <c r="U14" s="7"/>
      <c r="V14" s="7"/>
      <c r="W14" s="7"/>
      <c r="X14" s="7"/>
      <c r="Y14" s="7"/>
      <c r="Z14" s="7"/>
      <c r="AA14" s="7"/>
    </row>
    <row r="15" spans="1:27" ht="22" customHeight="1" x14ac:dyDescent="0.35">
      <c r="A15" s="5"/>
      <c r="B15" s="4"/>
      <c r="C15" s="60" t="s">
        <v>18</v>
      </c>
      <c r="D15" s="61"/>
      <c r="E15" s="8" t="s">
        <v>2</v>
      </c>
      <c r="F15" s="43"/>
      <c r="G15" s="43"/>
      <c r="H15" s="81" t="s">
        <v>68</v>
      </c>
      <c r="I15" s="82"/>
      <c r="J15" s="37">
        <f>4500</f>
        <v>4500</v>
      </c>
      <c r="K15" s="10"/>
      <c r="L15" s="4"/>
      <c r="M15" s="4"/>
      <c r="N15" s="4"/>
      <c r="O15" s="4"/>
      <c r="P15" s="4"/>
      <c r="Q15" s="4"/>
      <c r="R15" s="4"/>
      <c r="S15" s="4"/>
      <c r="T15" s="4"/>
      <c r="U15" s="4"/>
      <c r="V15" s="4"/>
      <c r="W15" s="4"/>
      <c r="X15" s="4"/>
      <c r="Y15" s="4"/>
      <c r="Z15" s="4"/>
      <c r="AA15" s="4"/>
    </row>
    <row r="16" spans="1:27" ht="22" customHeight="1" x14ac:dyDescent="0.35">
      <c r="A16" s="5"/>
      <c r="B16" s="4"/>
      <c r="C16" s="62" t="s">
        <v>19</v>
      </c>
      <c r="D16" s="63"/>
      <c r="E16" s="44"/>
      <c r="F16" s="45"/>
      <c r="G16" s="46" t="s">
        <v>20</v>
      </c>
      <c r="H16" s="83" t="s">
        <v>21</v>
      </c>
      <c r="I16" s="84"/>
      <c r="J16" s="35">
        <f>J14*J15</f>
        <v>285.75</v>
      </c>
      <c r="K16" s="10"/>
      <c r="L16" s="4"/>
      <c r="M16" s="4"/>
      <c r="N16" s="4"/>
      <c r="O16" s="4"/>
      <c r="P16" s="4"/>
      <c r="Q16" s="4"/>
      <c r="R16" s="4"/>
      <c r="S16" s="4"/>
      <c r="T16" s="4"/>
      <c r="U16" s="4"/>
      <c r="V16" s="4"/>
      <c r="W16" s="4"/>
      <c r="X16" s="4"/>
      <c r="Y16" s="4"/>
      <c r="Z16" s="4"/>
      <c r="AA16" s="4"/>
    </row>
    <row r="17" spans="1:27" ht="22" customHeight="1" x14ac:dyDescent="0.35">
      <c r="A17" s="5"/>
      <c r="B17" s="4"/>
      <c r="C17" s="64" t="s">
        <v>22</v>
      </c>
      <c r="D17" s="65"/>
      <c r="E17" s="38">
        <f>J9+J16+J28</f>
        <v>41005.75</v>
      </c>
      <c r="F17" s="11"/>
      <c r="G17" s="12" t="s">
        <v>23</v>
      </c>
      <c r="H17" s="47"/>
      <c r="I17" s="47"/>
      <c r="J17" s="47"/>
      <c r="K17" s="10"/>
      <c r="L17" s="4"/>
      <c r="M17" s="4"/>
      <c r="N17" s="4"/>
      <c r="O17" s="4"/>
      <c r="P17" s="4"/>
      <c r="Q17" s="4"/>
      <c r="R17" s="4"/>
      <c r="S17" s="4"/>
      <c r="T17" s="4"/>
      <c r="U17" s="4"/>
      <c r="V17" s="4"/>
      <c r="W17" s="4"/>
      <c r="X17" s="4"/>
      <c r="Y17" s="4"/>
      <c r="Z17" s="4"/>
      <c r="AA17" s="4"/>
    </row>
    <row r="18" spans="1:27" ht="22" customHeight="1" x14ac:dyDescent="0.35">
      <c r="A18" s="5"/>
      <c r="B18" s="4"/>
      <c r="C18" s="64" t="s">
        <v>24</v>
      </c>
      <c r="D18" s="65"/>
      <c r="E18" s="39">
        <v>0.05</v>
      </c>
      <c r="F18" s="47"/>
      <c r="G18" s="47" t="s">
        <v>25</v>
      </c>
      <c r="H18" s="80" t="s">
        <v>26</v>
      </c>
      <c r="I18" s="85"/>
      <c r="J18" s="32" t="s">
        <v>2</v>
      </c>
      <c r="K18" s="10"/>
      <c r="L18" s="4"/>
      <c r="M18" s="4"/>
      <c r="N18" s="4"/>
      <c r="O18" s="4"/>
      <c r="P18" s="4"/>
      <c r="Q18" s="4"/>
      <c r="R18" s="4"/>
      <c r="S18" s="4"/>
      <c r="T18" s="4"/>
      <c r="U18" s="4"/>
      <c r="V18" s="4"/>
      <c r="W18" s="4"/>
      <c r="X18" s="4"/>
      <c r="Y18" s="4"/>
      <c r="Z18" s="4"/>
      <c r="AA18" s="4"/>
    </row>
    <row r="19" spans="1:27" ht="22" customHeight="1" x14ac:dyDescent="0.35">
      <c r="A19" s="5"/>
      <c r="B19" s="4"/>
      <c r="C19" s="64" t="s">
        <v>27</v>
      </c>
      <c r="D19" s="65"/>
      <c r="E19" s="40">
        <f>E18*E17</f>
        <v>2050.2874999999999</v>
      </c>
      <c r="F19" s="47"/>
      <c r="G19" s="47" t="s">
        <v>28</v>
      </c>
      <c r="H19" s="55" t="s">
        <v>29</v>
      </c>
      <c r="I19" s="56"/>
      <c r="J19" s="33">
        <v>10</v>
      </c>
      <c r="K19" s="10"/>
      <c r="L19" s="4"/>
      <c r="M19" s="4"/>
      <c r="N19" s="4"/>
      <c r="O19" s="4"/>
      <c r="P19" s="4"/>
      <c r="Q19" s="4"/>
      <c r="R19" s="4"/>
      <c r="S19" s="4"/>
      <c r="T19" s="4"/>
      <c r="U19" s="4"/>
      <c r="V19" s="4"/>
      <c r="W19" s="4"/>
      <c r="X19" s="4"/>
      <c r="Y19" s="4"/>
      <c r="Z19" s="4"/>
      <c r="AA19" s="4"/>
    </row>
    <row r="20" spans="1:27" ht="22" customHeight="1" x14ac:dyDescent="0.35">
      <c r="A20" s="5"/>
      <c r="B20" s="4"/>
      <c r="C20" s="64" t="s">
        <v>30</v>
      </c>
      <c r="D20" s="65"/>
      <c r="E20" s="40">
        <f>E17-E19</f>
        <v>38955.462500000001</v>
      </c>
      <c r="F20" s="47"/>
      <c r="G20" s="47" t="s">
        <v>31</v>
      </c>
      <c r="H20" s="55" t="s">
        <v>32</v>
      </c>
      <c r="I20" s="56"/>
      <c r="J20" s="33">
        <v>5</v>
      </c>
      <c r="K20" s="10"/>
      <c r="L20" s="4"/>
      <c r="M20" s="4"/>
      <c r="N20" s="4"/>
      <c r="O20" s="4"/>
      <c r="P20" s="4"/>
      <c r="Q20" s="4"/>
      <c r="R20" s="4"/>
      <c r="S20" s="4"/>
      <c r="T20" s="4"/>
      <c r="U20" s="4"/>
      <c r="V20" s="4"/>
      <c r="W20" s="4"/>
      <c r="X20" s="4"/>
      <c r="Y20" s="4"/>
      <c r="Z20" s="4"/>
      <c r="AA20" s="4"/>
    </row>
    <row r="21" spans="1:27" ht="22" customHeight="1" x14ac:dyDescent="0.35">
      <c r="A21" s="5"/>
      <c r="B21" s="4"/>
      <c r="C21" s="64" t="s">
        <v>33</v>
      </c>
      <c r="D21" s="65"/>
      <c r="E21" s="41">
        <v>4.4999999999999998E-2</v>
      </c>
      <c r="F21" s="47"/>
      <c r="G21" s="47" t="s">
        <v>34</v>
      </c>
      <c r="H21" s="55" t="s">
        <v>35</v>
      </c>
      <c r="I21" s="56"/>
      <c r="J21" s="33">
        <v>5</v>
      </c>
      <c r="K21" s="10"/>
      <c r="L21" s="4"/>
      <c r="M21" s="4"/>
      <c r="N21" s="4"/>
      <c r="O21" s="4"/>
      <c r="P21" s="4"/>
      <c r="Q21" s="4"/>
      <c r="R21" s="4"/>
      <c r="S21" s="4"/>
      <c r="T21" s="4"/>
      <c r="U21" s="4"/>
      <c r="V21" s="4"/>
      <c r="W21" s="4"/>
      <c r="X21" s="4"/>
      <c r="Y21" s="4"/>
      <c r="Z21" s="4"/>
      <c r="AA21" s="4"/>
    </row>
    <row r="22" spans="1:27" ht="22" customHeight="1" x14ac:dyDescent="0.35">
      <c r="A22" s="6"/>
      <c r="B22" s="7"/>
      <c r="C22" s="64" t="s">
        <v>36</v>
      </c>
      <c r="D22" s="65"/>
      <c r="E22" s="42">
        <v>4</v>
      </c>
      <c r="F22" s="47"/>
      <c r="G22" s="47" t="s">
        <v>37</v>
      </c>
      <c r="H22" s="55" t="s">
        <v>38</v>
      </c>
      <c r="I22" s="56"/>
      <c r="J22" s="33">
        <v>5</v>
      </c>
      <c r="K22" s="7"/>
      <c r="L22" s="7"/>
      <c r="M22" s="7"/>
      <c r="N22" s="7"/>
      <c r="O22" s="7"/>
      <c r="P22" s="7"/>
      <c r="Q22" s="7"/>
      <c r="R22" s="7"/>
      <c r="S22" s="7"/>
      <c r="T22" s="7"/>
      <c r="U22" s="7"/>
      <c r="V22" s="7"/>
      <c r="W22" s="7"/>
      <c r="X22" s="7"/>
      <c r="Y22" s="7"/>
      <c r="Z22" s="7"/>
      <c r="AA22" s="7"/>
    </row>
    <row r="23" spans="1:27" ht="22" customHeight="1" x14ac:dyDescent="0.35">
      <c r="A23" s="5"/>
      <c r="B23" s="4"/>
      <c r="C23" s="64" t="s">
        <v>39</v>
      </c>
      <c r="D23" s="65"/>
      <c r="E23" s="42" t="s">
        <v>34</v>
      </c>
      <c r="F23" s="47"/>
      <c r="G23" s="47" t="s">
        <v>40</v>
      </c>
      <c r="H23" s="55" t="s">
        <v>41</v>
      </c>
      <c r="I23" s="56"/>
      <c r="J23" s="33">
        <v>5</v>
      </c>
      <c r="K23" s="10"/>
      <c r="L23" s="4"/>
      <c r="M23" s="4"/>
      <c r="N23" s="4"/>
      <c r="O23" s="4"/>
      <c r="P23" s="4"/>
      <c r="Q23" s="4"/>
      <c r="R23" s="4"/>
      <c r="S23" s="4"/>
      <c r="T23" s="4"/>
      <c r="U23" s="4"/>
      <c r="V23" s="4"/>
      <c r="W23" s="4"/>
      <c r="X23" s="4"/>
      <c r="Y23" s="4"/>
      <c r="Z23" s="4"/>
      <c r="AA23" s="4"/>
    </row>
    <row r="24" spans="1:27" ht="22" customHeight="1" x14ac:dyDescent="0.35">
      <c r="A24" s="5"/>
      <c r="B24" s="4"/>
      <c r="C24" s="64" t="s">
        <v>42</v>
      </c>
      <c r="D24" s="65"/>
      <c r="E24" s="48">
        <v>43221</v>
      </c>
      <c r="F24" s="43"/>
      <c r="G24" s="43"/>
      <c r="H24" s="55" t="s">
        <v>43</v>
      </c>
      <c r="I24" s="56"/>
      <c r="J24" s="33">
        <v>5</v>
      </c>
      <c r="K24" s="10"/>
      <c r="L24" s="4"/>
      <c r="M24" s="4"/>
      <c r="N24" s="4"/>
      <c r="O24" s="4"/>
      <c r="P24" s="4"/>
      <c r="Q24" s="4"/>
      <c r="R24" s="4"/>
      <c r="S24" s="4"/>
      <c r="T24" s="4"/>
      <c r="U24" s="4"/>
      <c r="V24" s="4"/>
      <c r="W24" s="4"/>
      <c r="X24" s="4"/>
      <c r="Y24" s="4"/>
      <c r="Z24" s="4"/>
      <c r="AA24" s="4"/>
    </row>
    <row r="25" spans="1:27" ht="22" customHeight="1" x14ac:dyDescent="0.35">
      <c r="A25" s="5"/>
      <c r="B25" s="4"/>
      <c r="C25" s="47"/>
      <c r="D25" s="47"/>
      <c r="E25" s="47"/>
      <c r="F25" s="49"/>
      <c r="G25" s="49"/>
      <c r="H25" s="55" t="s">
        <v>44</v>
      </c>
      <c r="I25" s="56"/>
      <c r="J25" s="33">
        <v>5</v>
      </c>
      <c r="K25" s="10"/>
      <c r="L25" s="4"/>
      <c r="M25" s="4"/>
      <c r="N25" s="4"/>
      <c r="O25" s="4"/>
      <c r="P25" s="4"/>
      <c r="Q25" s="4"/>
      <c r="R25" s="4"/>
      <c r="S25" s="4"/>
      <c r="T25" s="4"/>
      <c r="U25" s="4"/>
      <c r="V25" s="4"/>
      <c r="W25" s="4"/>
      <c r="X25" s="4"/>
      <c r="Y25" s="4"/>
      <c r="Z25" s="4"/>
      <c r="AA25" s="4"/>
    </row>
    <row r="26" spans="1:27" ht="22" customHeight="1" x14ac:dyDescent="0.35">
      <c r="A26" s="5"/>
      <c r="B26" s="4"/>
      <c r="C26" s="90" t="s">
        <v>45</v>
      </c>
      <c r="D26" s="91"/>
      <c r="E26" s="92"/>
      <c r="F26" s="49"/>
      <c r="G26" s="49"/>
      <c r="H26" s="55" t="s">
        <v>46</v>
      </c>
      <c r="I26" s="56"/>
      <c r="J26" s="33">
        <v>5</v>
      </c>
      <c r="K26" s="10"/>
      <c r="L26" s="4"/>
      <c r="M26" s="4"/>
      <c r="N26" s="4"/>
      <c r="O26" s="4"/>
      <c r="P26" s="4"/>
      <c r="Q26" s="4"/>
      <c r="R26" s="4"/>
      <c r="S26" s="4"/>
      <c r="T26" s="4"/>
      <c r="U26" s="4"/>
      <c r="V26" s="4"/>
      <c r="W26" s="4"/>
      <c r="X26" s="4"/>
      <c r="Y26" s="4"/>
      <c r="Z26" s="4"/>
      <c r="AA26" s="4"/>
    </row>
    <row r="27" spans="1:27" ht="22" customHeight="1" x14ac:dyDescent="0.35">
      <c r="A27" s="5"/>
      <c r="B27" s="4"/>
      <c r="C27" s="86" t="s">
        <v>47</v>
      </c>
      <c r="D27" s="65"/>
      <c r="E27" s="13">
        <f>H33</f>
        <v>48</v>
      </c>
      <c r="F27" s="49"/>
      <c r="G27" s="49"/>
      <c r="H27" s="55" t="s">
        <v>48</v>
      </c>
      <c r="I27" s="56"/>
      <c r="J27" s="33">
        <v>5</v>
      </c>
      <c r="K27" s="10"/>
      <c r="L27" s="4"/>
      <c r="M27" s="4"/>
      <c r="N27" s="4"/>
      <c r="O27" s="4"/>
      <c r="P27" s="4"/>
      <c r="Q27" s="4"/>
      <c r="R27" s="4"/>
      <c r="S27" s="4"/>
      <c r="T27" s="4"/>
      <c r="U27" s="4"/>
      <c r="V27" s="4"/>
      <c r="W27" s="4"/>
      <c r="X27" s="4"/>
      <c r="Y27" s="4"/>
      <c r="Z27" s="4"/>
      <c r="AA27" s="4"/>
    </row>
    <row r="28" spans="1:27" ht="22" customHeight="1" x14ac:dyDescent="0.35">
      <c r="A28" s="5"/>
      <c r="B28" s="4"/>
      <c r="C28" s="86" t="s">
        <v>49</v>
      </c>
      <c r="D28" s="65"/>
      <c r="E28" s="14">
        <f>E21/H32</f>
        <v>3.7499999999999999E-3</v>
      </c>
      <c r="F28" s="49"/>
      <c r="G28" s="49"/>
      <c r="H28" s="83" t="s">
        <v>50</v>
      </c>
      <c r="I28" s="84"/>
      <c r="J28" s="34">
        <f>SUM(J19:J27)</f>
        <v>50</v>
      </c>
      <c r="K28" s="10"/>
      <c r="L28" s="4"/>
      <c r="M28" s="4"/>
      <c r="N28" s="4"/>
      <c r="O28" s="4"/>
      <c r="P28" s="4"/>
      <c r="Q28" s="4"/>
      <c r="R28" s="4"/>
      <c r="S28" s="4"/>
      <c r="T28" s="4"/>
      <c r="U28" s="4"/>
      <c r="V28" s="4"/>
      <c r="W28" s="4"/>
      <c r="X28" s="4"/>
      <c r="Y28" s="4"/>
      <c r="Z28" s="4"/>
      <c r="AA28" s="4"/>
    </row>
    <row r="29" spans="1:27" ht="22" customHeight="1" x14ac:dyDescent="0.35">
      <c r="A29" s="5"/>
      <c r="B29" s="4"/>
      <c r="C29" s="86" t="s">
        <v>51</v>
      </c>
      <c r="D29" s="65"/>
      <c r="E29" s="15">
        <f>ROUND(-PMT(E28,H33,E20),2)</f>
        <v>888.32</v>
      </c>
      <c r="F29" s="50"/>
      <c r="G29" s="50"/>
      <c r="H29" s="50"/>
      <c r="I29" s="47"/>
      <c r="J29" s="47"/>
      <c r="K29" s="10"/>
      <c r="L29" s="4"/>
      <c r="M29" s="4"/>
      <c r="N29" s="4"/>
      <c r="O29" s="4"/>
      <c r="P29" s="4"/>
      <c r="Q29" s="4"/>
      <c r="R29" s="4"/>
      <c r="S29" s="4"/>
      <c r="T29" s="4"/>
      <c r="U29" s="4"/>
      <c r="V29" s="4"/>
      <c r="W29" s="4"/>
      <c r="X29" s="4"/>
      <c r="Y29" s="4"/>
      <c r="Z29" s="4"/>
      <c r="AA29" s="4"/>
    </row>
    <row r="30" spans="1:27" ht="22" customHeight="1" x14ac:dyDescent="0.35">
      <c r="A30" s="5"/>
      <c r="B30" s="4"/>
      <c r="C30" s="86" t="s">
        <v>52</v>
      </c>
      <c r="D30" s="65"/>
      <c r="E30" s="16">
        <f>E31-E20</f>
        <v>3683.9141444149864</v>
      </c>
      <c r="F30" s="50"/>
      <c r="G30" s="50"/>
      <c r="H30" s="89" t="s">
        <v>72</v>
      </c>
      <c r="I30" s="89"/>
      <c r="J30" s="89"/>
      <c r="K30" s="10"/>
      <c r="L30" s="4"/>
      <c r="M30" s="4"/>
      <c r="N30" s="4"/>
      <c r="O30" s="4"/>
      <c r="P30" s="4"/>
      <c r="Q30" s="4"/>
      <c r="R30" s="4"/>
      <c r="S30" s="4"/>
      <c r="T30" s="4"/>
      <c r="U30" s="4"/>
      <c r="V30" s="4"/>
      <c r="W30" s="4"/>
      <c r="X30" s="4"/>
      <c r="Y30" s="4"/>
      <c r="Z30" s="4"/>
      <c r="AA30" s="4"/>
    </row>
    <row r="31" spans="1:27" ht="22" customHeight="1" x14ac:dyDescent="0.35">
      <c r="A31" s="5"/>
      <c r="B31" s="4"/>
      <c r="C31" s="86" t="s">
        <v>53</v>
      </c>
      <c r="D31" s="65"/>
      <c r="E31" s="16">
        <f>E27*(-PMT(E28,H33,E20))</f>
        <v>42639.376644414988</v>
      </c>
      <c r="F31" s="50"/>
      <c r="G31" s="50"/>
      <c r="H31" s="50"/>
      <c r="I31" s="47"/>
      <c r="J31" s="47"/>
      <c r="K31" s="10"/>
      <c r="L31" s="4"/>
      <c r="M31" s="4"/>
      <c r="N31" s="4"/>
      <c r="O31" s="4"/>
      <c r="P31" s="4"/>
      <c r="Q31" s="4"/>
      <c r="R31" s="4"/>
      <c r="S31" s="4"/>
      <c r="T31" s="4"/>
      <c r="U31" s="4"/>
      <c r="V31" s="4"/>
      <c r="W31" s="4"/>
      <c r="X31" s="4"/>
      <c r="Y31" s="4"/>
      <c r="Z31" s="4"/>
      <c r="AA31" s="4"/>
    </row>
    <row r="32" spans="1:27" ht="15" hidden="1" customHeight="1" x14ac:dyDescent="0.35">
      <c r="A32" s="5"/>
      <c r="B32" s="10"/>
      <c r="C32" s="51"/>
      <c r="D32" s="51"/>
      <c r="E32" s="51"/>
      <c r="F32" s="52"/>
      <c r="G32" s="53" t="s">
        <v>54</v>
      </c>
      <c r="H32" s="54">
        <f t="array" ref="H32">INDEX({1;2;4;6;12;24;26},MATCH($E$23,$G$17:$G$23,0))</f>
        <v>12</v>
      </c>
      <c r="I32" s="47"/>
      <c r="J32" s="47"/>
      <c r="K32" s="10"/>
      <c r="L32" s="4"/>
      <c r="M32" s="4"/>
      <c r="N32" s="4"/>
      <c r="O32" s="4"/>
      <c r="P32" s="4"/>
      <c r="Q32" s="4"/>
      <c r="R32" s="4"/>
      <c r="S32" s="4"/>
      <c r="T32" s="4"/>
      <c r="U32" s="4"/>
      <c r="V32" s="4"/>
      <c r="W32" s="4"/>
      <c r="X32" s="4"/>
      <c r="Y32" s="4"/>
      <c r="Z32" s="4"/>
      <c r="AA32" s="4"/>
    </row>
    <row r="33" spans="1:27" ht="15" hidden="1" customHeight="1" x14ac:dyDescent="0.35">
      <c r="A33" s="5"/>
      <c r="B33" s="10"/>
      <c r="C33" s="51"/>
      <c r="D33" s="51"/>
      <c r="E33" s="51"/>
      <c r="F33" s="52"/>
      <c r="G33" s="53" t="s">
        <v>55</v>
      </c>
      <c r="H33" s="54">
        <f>E22*H32</f>
        <v>48</v>
      </c>
      <c r="I33" s="47"/>
      <c r="J33" s="47"/>
      <c r="K33" s="10"/>
      <c r="L33" s="4"/>
      <c r="M33" s="4"/>
      <c r="N33" s="4"/>
      <c r="O33" s="4"/>
      <c r="P33" s="4"/>
      <c r="Q33" s="4"/>
      <c r="R33" s="4"/>
      <c r="S33" s="4"/>
      <c r="T33" s="4"/>
      <c r="U33" s="4"/>
      <c r="V33" s="4"/>
      <c r="W33" s="4"/>
      <c r="X33" s="4"/>
      <c r="Y33" s="4"/>
      <c r="Z33" s="4"/>
      <c r="AA33" s="4"/>
    </row>
    <row r="34" spans="1:27" ht="15" hidden="1" customHeight="1" x14ac:dyDescent="0.35">
      <c r="A34" s="5"/>
      <c r="B34" s="10"/>
      <c r="C34" s="51"/>
      <c r="D34" s="51"/>
      <c r="E34" s="51"/>
      <c r="F34" s="52"/>
      <c r="G34" s="53" t="s">
        <v>56</v>
      </c>
      <c r="H34" s="54">
        <f>12/H32</f>
        <v>1</v>
      </c>
      <c r="I34" s="47"/>
      <c r="J34" s="47"/>
      <c r="K34" s="10"/>
      <c r="L34" s="4"/>
      <c r="M34" s="4"/>
      <c r="N34" s="4"/>
      <c r="O34" s="4"/>
      <c r="P34" s="4"/>
      <c r="Q34" s="4"/>
      <c r="R34" s="4"/>
      <c r="S34" s="4"/>
      <c r="T34" s="4"/>
      <c r="U34" s="4"/>
      <c r="V34" s="4"/>
      <c r="W34" s="4"/>
      <c r="X34" s="4"/>
      <c r="Y34" s="4"/>
      <c r="Z34" s="4"/>
      <c r="AA34" s="4"/>
    </row>
    <row r="35" spans="1:27" ht="15" customHeight="1" x14ac:dyDescent="0.35">
      <c r="A35" s="5"/>
      <c r="B35" s="10"/>
      <c r="C35" s="51"/>
      <c r="D35" s="51"/>
      <c r="E35" s="51"/>
      <c r="F35" s="51"/>
      <c r="G35" s="51"/>
      <c r="H35" s="47"/>
      <c r="I35" s="47"/>
      <c r="J35" s="47"/>
      <c r="K35" s="10"/>
      <c r="L35" s="4"/>
      <c r="M35" s="4"/>
      <c r="N35" s="4"/>
      <c r="O35" s="4"/>
      <c r="P35" s="4"/>
      <c r="Q35" s="4"/>
      <c r="R35" s="4"/>
      <c r="S35" s="4"/>
      <c r="T35" s="4"/>
      <c r="U35" s="4"/>
      <c r="V35" s="4"/>
      <c r="W35" s="4"/>
      <c r="X35" s="4"/>
      <c r="Y35" s="4"/>
      <c r="Z35" s="4"/>
      <c r="AA35" s="4"/>
    </row>
    <row r="36" spans="1:27" ht="22" customHeight="1" x14ac:dyDescent="0.5">
      <c r="A36" s="17"/>
      <c r="B36" s="87" t="s">
        <v>57</v>
      </c>
      <c r="C36" s="72"/>
      <c r="D36" s="72"/>
      <c r="E36" s="72"/>
      <c r="F36" s="72"/>
      <c r="G36" s="72"/>
      <c r="H36" s="72"/>
      <c r="I36" s="72"/>
      <c r="J36" s="72"/>
      <c r="K36" s="18"/>
      <c r="L36" s="18"/>
      <c r="M36" s="18"/>
      <c r="N36" s="18"/>
      <c r="O36" s="18"/>
      <c r="P36" s="18"/>
      <c r="Q36" s="18"/>
      <c r="R36" s="18"/>
      <c r="S36" s="18"/>
      <c r="T36" s="18"/>
      <c r="U36" s="18"/>
      <c r="V36" s="18"/>
      <c r="W36" s="18"/>
      <c r="X36" s="18"/>
      <c r="Y36" s="18"/>
      <c r="Z36" s="18"/>
      <c r="AA36" s="18"/>
    </row>
    <row r="37" spans="1:27" ht="22" customHeight="1" x14ac:dyDescent="0.35">
      <c r="A37" s="5"/>
      <c r="B37" s="87" t="s">
        <v>58</v>
      </c>
      <c r="C37" s="93" t="s">
        <v>59</v>
      </c>
      <c r="D37" s="94" t="s">
        <v>60</v>
      </c>
      <c r="E37" s="88" t="s">
        <v>61</v>
      </c>
      <c r="F37" s="94" t="s">
        <v>62</v>
      </c>
      <c r="G37" s="21" t="s">
        <v>63</v>
      </c>
      <c r="H37" s="88" t="s">
        <v>64</v>
      </c>
      <c r="I37" s="88" t="s">
        <v>65</v>
      </c>
      <c r="J37" s="22" t="s">
        <v>66</v>
      </c>
      <c r="K37" s="4"/>
      <c r="L37" s="4"/>
      <c r="M37" s="4"/>
      <c r="N37" s="4"/>
      <c r="O37" s="4"/>
      <c r="P37" s="4"/>
      <c r="Q37" s="4"/>
      <c r="R37" s="4"/>
      <c r="S37" s="4"/>
      <c r="T37" s="4"/>
      <c r="U37" s="4"/>
      <c r="V37" s="4"/>
      <c r="W37" s="4"/>
      <c r="X37" s="4"/>
      <c r="Y37" s="4"/>
      <c r="Z37" s="4"/>
      <c r="AA37" s="4"/>
    </row>
    <row r="38" spans="1:27" ht="22" customHeight="1" x14ac:dyDescent="0.35">
      <c r="A38" s="5"/>
      <c r="B38" s="87"/>
      <c r="C38" s="93"/>
      <c r="D38" s="94"/>
      <c r="E38" s="88"/>
      <c r="F38" s="94"/>
      <c r="G38" s="23"/>
      <c r="H38" s="88"/>
      <c r="I38" s="88"/>
      <c r="J38" s="24">
        <f>E20</f>
        <v>38955.462500000001</v>
      </c>
      <c r="K38" s="4"/>
      <c r="L38" s="4"/>
      <c r="M38" s="4"/>
      <c r="N38" s="4"/>
      <c r="O38" s="4"/>
      <c r="P38" s="4"/>
      <c r="Q38" s="4"/>
      <c r="R38" s="4"/>
      <c r="S38" s="4"/>
      <c r="T38" s="4"/>
      <c r="U38" s="4"/>
      <c r="V38" s="4"/>
      <c r="W38" s="4"/>
      <c r="X38" s="4"/>
      <c r="Y38" s="4"/>
      <c r="Z38" s="4"/>
      <c r="AA38" s="4"/>
    </row>
    <row r="39" spans="1:27" ht="18" customHeight="1" x14ac:dyDescent="0.35">
      <c r="A39" s="5"/>
      <c r="B39" s="25">
        <f t="shared" ref="B39:B149" si="0">IF(J38="","",IF(OR(B38&gt;=$H$33,ROUND(J38,2)&lt;=0),"",B38+1))</f>
        <v>1</v>
      </c>
      <c r="C39" s="26">
        <f>E24</f>
        <v>43221</v>
      </c>
      <c r="D39" s="27">
        <f>J38</f>
        <v>38955.462500000001</v>
      </c>
      <c r="E39" s="28">
        <f t="shared" ref="E39:E149" si="1">IF(B39="","",IF(OR(B39=$H$33,$E$29&gt;ROUND((1+$E$28)*J38,2)),ROUND((1+$E$28)*J38,2),$E$29))</f>
        <v>888.32</v>
      </c>
      <c r="F39" s="29"/>
      <c r="G39" s="29"/>
      <c r="H39" s="28">
        <f t="shared" ref="H39:H149" si="2">IF(B39="","",ROUND($E$28*J38,2))</f>
        <v>146.08000000000001</v>
      </c>
      <c r="I39" s="28">
        <f t="shared" ref="I39:I150" si="3">IF(B39="","",E39+F39-H39)</f>
        <v>742.24</v>
      </c>
      <c r="J39" s="27">
        <f t="shared" ref="J39:J149" si="4">IF(B39="","",J38-I39)</f>
        <v>38213.222500000003</v>
      </c>
      <c r="K39" s="4"/>
      <c r="L39" s="4"/>
      <c r="M39" s="4"/>
      <c r="N39" s="4"/>
      <c r="O39" s="4"/>
      <c r="P39" s="4"/>
      <c r="Q39" s="4"/>
      <c r="R39" s="4"/>
      <c r="S39" s="4"/>
      <c r="T39" s="4"/>
      <c r="U39" s="4"/>
      <c r="V39" s="4"/>
      <c r="W39" s="4"/>
      <c r="X39" s="4"/>
      <c r="Y39" s="4"/>
      <c r="Z39" s="4"/>
      <c r="AA39" s="4"/>
    </row>
    <row r="40" spans="1:27" ht="18" customHeight="1" x14ac:dyDescent="0.35">
      <c r="A40" s="5"/>
      <c r="B40" s="25">
        <f t="shared" si="0"/>
        <v>2</v>
      </c>
      <c r="C40" s="26">
        <f t="shared" ref="C40:C149" si="5">IF(B40="","",IF($H$32=26,IF(B40=1,$E$24,C39+14),IF($H$32=52,IF(B40=1,$E$24,C39+7),DATE(YEAR($E$24),MONTH($E$24)+(B40-1)*$H$34,IF($H$32=24,IF((1-MOD(B40,2))=1,DAY($E$24)+14,DAY($E$24)),DAY($E$24))))))</f>
        <v>43252</v>
      </c>
      <c r="D40" s="27">
        <f t="shared" ref="D40:D149" si="6">IF(ISERROR(IF((ROUND(J39,1)&gt;0),J39,"")),"",(IF((ROUND(J39,1)&gt;0),J39,"")))</f>
        <v>38213.222500000003</v>
      </c>
      <c r="E40" s="28">
        <f t="shared" si="1"/>
        <v>888.32</v>
      </c>
      <c r="F40" s="30"/>
      <c r="G40" s="30"/>
      <c r="H40" s="28">
        <f t="shared" si="2"/>
        <v>143.30000000000001</v>
      </c>
      <c r="I40" s="28">
        <f t="shared" si="3"/>
        <v>745.02</v>
      </c>
      <c r="J40" s="27">
        <f t="shared" si="4"/>
        <v>37468.202500000007</v>
      </c>
      <c r="K40" s="4"/>
      <c r="L40" s="4"/>
      <c r="M40" s="4"/>
      <c r="N40" s="4"/>
      <c r="O40" s="4"/>
      <c r="P40" s="4"/>
      <c r="Q40" s="4"/>
      <c r="R40" s="4"/>
      <c r="S40" s="4"/>
      <c r="T40" s="4"/>
      <c r="U40" s="4"/>
      <c r="V40" s="4"/>
      <c r="W40" s="4"/>
      <c r="X40" s="4"/>
      <c r="Y40" s="4"/>
      <c r="Z40" s="4"/>
      <c r="AA40" s="4"/>
    </row>
    <row r="41" spans="1:27" ht="18" customHeight="1" x14ac:dyDescent="0.35">
      <c r="A41" s="5"/>
      <c r="B41" s="25">
        <f t="shared" si="0"/>
        <v>3</v>
      </c>
      <c r="C41" s="26">
        <f t="shared" si="5"/>
        <v>43282</v>
      </c>
      <c r="D41" s="27">
        <f t="shared" si="6"/>
        <v>37468.202500000007</v>
      </c>
      <c r="E41" s="28">
        <f t="shared" si="1"/>
        <v>888.32</v>
      </c>
      <c r="F41" s="30"/>
      <c r="G41" s="30"/>
      <c r="H41" s="28">
        <f t="shared" si="2"/>
        <v>140.51</v>
      </c>
      <c r="I41" s="28">
        <f t="shared" si="3"/>
        <v>747.81000000000006</v>
      </c>
      <c r="J41" s="27">
        <f t="shared" si="4"/>
        <v>36720.392500000009</v>
      </c>
      <c r="K41" s="4"/>
      <c r="L41" s="4"/>
      <c r="M41" s="4"/>
      <c r="N41" s="4"/>
      <c r="O41" s="4"/>
      <c r="P41" s="4"/>
      <c r="Q41" s="4"/>
      <c r="R41" s="4"/>
      <c r="S41" s="4"/>
      <c r="T41" s="4"/>
      <c r="U41" s="4"/>
      <c r="V41" s="4"/>
      <c r="W41" s="4"/>
      <c r="X41" s="4"/>
      <c r="Y41" s="4"/>
      <c r="Z41" s="4"/>
      <c r="AA41" s="4"/>
    </row>
    <row r="42" spans="1:27" ht="18" customHeight="1" x14ac:dyDescent="0.35">
      <c r="A42" s="5"/>
      <c r="B42" s="25">
        <f t="shared" si="0"/>
        <v>4</v>
      </c>
      <c r="C42" s="26">
        <f t="shared" si="5"/>
        <v>43313</v>
      </c>
      <c r="D42" s="27">
        <f t="shared" si="6"/>
        <v>36720.392500000009</v>
      </c>
      <c r="E42" s="28">
        <f t="shared" si="1"/>
        <v>888.32</v>
      </c>
      <c r="F42" s="30"/>
      <c r="G42" s="30"/>
      <c r="H42" s="28">
        <f t="shared" si="2"/>
        <v>137.69999999999999</v>
      </c>
      <c r="I42" s="28">
        <f t="shared" si="3"/>
        <v>750.62000000000012</v>
      </c>
      <c r="J42" s="27">
        <f t="shared" si="4"/>
        <v>35969.772500000006</v>
      </c>
      <c r="K42" s="4"/>
      <c r="L42" s="4"/>
      <c r="M42" s="4"/>
      <c r="N42" s="4"/>
      <c r="O42" s="4"/>
      <c r="P42" s="4"/>
      <c r="Q42" s="4"/>
      <c r="R42" s="4"/>
      <c r="S42" s="4"/>
      <c r="T42" s="4"/>
      <c r="U42" s="4"/>
      <c r="V42" s="4"/>
      <c r="W42" s="4"/>
      <c r="X42" s="4"/>
      <c r="Y42" s="4"/>
      <c r="Z42" s="4"/>
      <c r="AA42" s="4"/>
    </row>
    <row r="43" spans="1:27" ht="18" customHeight="1" x14ac:dyDescent="0.35">
      <c r="A43" s="5"/>
      <c r="B43" s="25">
        <f t="shared" si="0"/>
        <v>5</v>
      </c>
      <c r="C43" s="26">
        <f t="shared" si="5"/>
        <v>43344</v>
      </c>
      <c r="D43" s="27">
        <f t="shared" si="6"/>
        <v>35969.772500000006</v>
      </c>
      <c r="E43" s="28">
        <f t="shared" si="1"/>
        <v>888.32</v>
      </c>
      <c r="F43" s="30"/>
      <c r="G43" s="30"/>
      <c r="H43" s="28">
        <f t="shared" si="2"/>
        <v>134.88999999999999</v>
      </c>
      <c r="I43" s="28">
        <f t="shared" si="3"/>
        <v>753.43000000000006</v>
      </c>
      <c r="J43" s="27">
        <f t="shared" si="4"/>
        <v>35216.342500000006</v>
      </c>
      <c r="K43" s="4"/>
      <c r="L43" s="4"/>
      <c r="M43" s="4"/>
      <c r="N43" s="4"/>
      <c r="O43" s="4"/>
      <c r="P43" s="4"/>
      <c r="Q43" s="4"/>
      <c r="R43" s="4"/>
      <c r="S43" s="4"/>
      <c r="T43" s="4"/>
      <c r="U43" s="4"/>
      <c r="V43" s="4"/>
      <c r="W43" s="4"/>
      <c r="X43" s="4"/>
      <c r="Y43" s="4"/>
      <c r="Z43" s="4"/>
      <c r="AA43" s="4"/>
    </row>
    <row r="44" spans="1:27" ht="18" customHeight="1" x14ac:dyDescent="0.35">
      <c r="A44" s="5"/>
      <c r="B44" s="25">
        <f t="shared" si="0"/>
        <v>6</v>
      </c>
      <c r="C44" s="26">
        <f t="shared" si="5"/>
        <v>43374</v>
      </c>
      <c r="D44" s="27">
        <f t="shared" si="6"/>
        <v>35216.342500000006</v>
      </c>
      <c r="E44" s="28">
        <f t="shared" si="1"/>
        <v>888.32</v>
      </c>
      <c r="F44" s="30"/>
      <c r="G44" s="30"/>
      <c r="H44" s="28">
        <f t="shared" si="2"/>
        <v>132.06</v>
      </c>
      <c r="I44" s="28">
        <f t="shared" si="3"/>
        <v>756.26</v>
      </c>
      <c r="J44" s="27">
        <f t="shared" si="4"/>
        <v>34460.082500000004</v>
      </c>
      <c r="K44" s="4"/>
      <c r="L44" s="4"/>
      <c r="M44" s="4"/>
      <c r="N44" s="4"/>
      <c r="O44" s="4"/>
      <c r="P44" s="4"/>
      <c r="Q44" s="4"/>
      <c r="R44" s="4"/>
      <c r="S44" s="4"/>
      <c r="T44" s="4"/>
      <c r="U44" s="4"/>
      <c r="V44" s="4"/>
      <c r="W44" s="4"/>
      <c r="X44" s="4"/>
      <c r="Y44" s="4"/>
      <c r="Z44" s="4"/>
      <c r="AA44" s="4"/>
    </row>
    <row r="45" spans="1:27" ht="18" customHeight="1" x14ac:dyDescent="0.35">
      <c r="A45" s="5"/>
      <c r="B45" s="25">
        <f t="shared" si="0"/>
        <v>7</v>
      </c>
      <c r="C45" s="26">
        <f t="shared" si="5"/>
        <v>43405</v>
      </c>
      <c r="D45" s="27">
        <f t="shared" si="6"/>
        <v>34460.082500000004</v>
      </c>
      <c r="E45" s="28">
        <f t="shared" si="1"/>
        <v>888.32</v>
      </c>
      <c r="F45" s="30"/>
      <c r="G45" s="30"/>
      <c r="H45" s="28">
        <f t="shared" si="2"/>
        <v>129.22999999999999</v>
      </c>
      <c r="I45" s="28">
        <f t="shared" si="3"/>
        <v>759.09</v>
      </c>
      <c r="J45" s="27">
        <f t="shared" si="4"/>
        <v>33700.992500000008</v>
      </c>
      <c r="K45" s="4"/>
      <c r="L45" s="4"/>
      <c r="M45" s="4"/>
      <c r="N45" s="4"/>
      <c r="O45" s="4"/>
      <c r="P45" s="4"/>
      <c r="Q45" s="4"/>
      <c r="R45" s="4"/>
      <c r="S45" s="4"/>
      <c r="T45" s="4"/>
      <c r="U45" s="4"/>
      <c r="V45" s="4"/>
      <c r="W45" s="4"/>
      <c r="X45" s="4"/>
      <c r="Y45" s="4"/>
      <c r="Z45" s="4"/>
      <c r="AA45" s="4"/>
    </row>
    <row r="46" spans="1:27" ht="18" customHeight="1" x14ac:dyDescent="0.35">
      <c r="A46" s="5"/>
      <c r="B46" s="25">
        <f t="shared" si="0"/>
        <v>8</v>
      </c>
      <c r="C46" s="26">
        <f t="shared" si="5"/>
        <v>43435</v>
      </c>
      <c r="D46" s="27">
        <f t="shared" si="6"/>
        <v>33700.992500000008</v>
      </c>
      <c r="E46" s="28">
        <f t="shared" si="1"/>
        <v>888.32</v>
      </c>
      <c r="F46" s="30"/>
      <c r="G46" s="30"/>
      <c r="H46" s="28">
        <f t="shared" si="2"/>
        <v>126.38</v>
      </c>
      <c r="I46" s="28">
        <f t="shared" si="3"/>
        <v>761.94</v>
      </c>
      <c r="J46" s="27">
        <f t="shared" si="4"/>
        <v>32939.052500000005</v>
      </c>
      <c r="K46" s="4"/>
      <c r="L46" s="4"/>
      <c r="M46" s="4"/>
      <c r="N46" s="4"/>
      <c r="O46" s="4"/>
      <c r="P46" s="4"/>
      <c r="Q46" s="4"/>
      <c r="R46" s="4"/>
      <c r="S46" s="4"/>
      <c r="T46" s="4"/>
      <c r="U46" s="4"/>
      <c r="V46" s="4"/>
      <c r="W46" s="4"/>
      <c r="X46" s="4"/>
      <c r="Y46" s="4"/>
      <c r="Z46" s="4"/>
      <c r="AA46" s="4"/>
    </row>
    <row r="47" spans="1:27" ht="18" customHeight="1" x14ac:dyDescent="0.35">
      <c r="A47" s="5"/>
      <c r="B47" s="25">
        <f t="shared" si="0"/>
        <v>9</v>
      </c>
      <c r="C47" s="26">
        <f t="shared" si="5"/>
        <v>43466</v>
      </c>
      <c r="D47" s="27">
        <f t="shared" si="6"/>
        <v>32939.052500000005</v>
      </c>
      <c r="E47" s="28">
        <f t="shared" si="1"/>
        <v>888.32</v>
      </c>
      <c r="F47" s="30"/>
      <c r="G47" s="30"/>
      <c r="H47" s="28">
        <f t="shared" si="2"/>
        <v>123.52</v>
      </c>
      <c r="I47" s="28">
        <f t="shared" si="3"/>
        <v>764.80000000000007</v>
      </c>
      <c r="J47" s="27">
        <f t="shared" si="4"/>
        <v>32174.252500000006</v>
      </c>
      <c r="K47" s="4"/>
      <c r="L47" s="4"/>
      <c r="M47" s="4"/>
      <c r="N47" s="4"/>
      <c r="O47" s="4"/>
      <c r="P47" s="4"/>
      <c r="Q47" s="4"/>
      <c r="R47" s="4"/>
      <c r="S47" s="4"/>
      <c r="T47" s="4"/>
      <c r="U47" s="4"/>
      <c r="V47" s="4"/>
      <c r="W47" s="4"/>
      <c r="X47" s="4"/>
      <c r="Y47" s="4"/>
      <c r="Z47" s="4"/>
      <c r="AA47" s="4"/>
    </row>
    <row r="48" spans="1:27" ht="18" customHeight="1" x14ac:dyDescent="0.35">
      <c r="A48" s="5"/>
      <c r="B48" s="25">
        <f t="shared" si="0"/>
        <v>10</v>
      </c>
      <c r="C48" s="26">
        <f t="shared" si="5"/>
        <v>43497</v>
      </c>
      <c r="D48" s="27">
        <f t="shared" si="6"/>
        <v>32174.252500000006</v>
      </c>
      <c r="E48" s="28">
        <f t="shared" si="1"/>
        <v>888.32</v>
      </c>
      <c r="F48" s="30"/>
      <c r="G48" s="30"/>
      <c r="H48" s="28">
        <f t="shared" si="2"/>
        <v>120.65</v>
      </c>
      <c r="I48" s="28">
        <f t="shared" si="3"/>
        <v>767.67000000000007</v>
      </c>
      <c r="J48" s="27">
        <f t="shared" si="4"/>
        <v>31406.582500000004</v>
      </c>
      <c r="K48" s="4"/>
      <c r="L48" s="4"/>
      <c r="M48" s="4"/>
      <c r="N48" s="4"/>
      <c r="O48" s="4"/>
      <c r="P48" s="4"/>
      <c r="Q48" s="4"/>
      <c r="R48" s="4"/>
      <c r="S48" s="4"/>
      <c r="T48" s="4"/>
      <c r="U48" s="4"/>
      <c r="V48" s="4"/>
      <c r="W48" s="4"/>
      <c r="X48" s="4"/>
      <c r="Y48" s="4"/>
      <c r="Z48" s="4"/>
      <c r="AA48" s="4"/>
    </row>
    <row r="49" spans="1:27" ht="18" customHeight="1" x14ac:dyDescent="0.35">
      <c r="A49" s="5"/>
      <c r="B49" s="25">
        <f t="shared" si="0"/>
        <v>11</v>
      </c>
      <c r="C49" s="26">
        <f t="shared" si="5"/>
        <v>43525</v>
      </c>
      <c r="D49" s="27">
        <f t="shared" si="6"/>
        <v>31406.582500000004</v>
      </c>
      <c r="E49" s="28">
        <f t="shared" si="1"/>
        <v>888.32</v>
      </c>
      <c r="F49" s="30"/>
      <c r="G49" s="30"/>
      <c r="H49" s="28">
        <f t="shared" si="2"/>
        <v>117.77</v>
      </c>
      <c r="I49" s="28">
        <f t="shared" si="3"/>
        <v>770.55000000000007</v>
      </c>
      <c r="J49" s="27">
        <f t="shared" si="4"/>
        <v>30636.032500000005</v>
      </c>
      <c r="K49" s="4"/>
      <c r="L49" s="4"/>
      <c r="M49" s="4"/>
      <c r="N49" s="4"/>
      <c r="O49" s="4"/>
      <c r="P49" s="4"/>
      <c r="Q49" s="4"/>
      <c r="R49" s="4"/>
      <c r="S49" s="4"/>
      <c r="T49" s="4"/>
      <c r="U49" s="4"/>
      <c r="V49" s="4"/>
      <c r="W49" s="4"/>
      <c r="X49" s="4"/>
      <c r="Y49" s="4"/>
      <c r="Z49" s="4"/>
      <c r="AA49" s="4"/>
    </row>
    <row r="50" spans="1:27" ht="18" customHeight="1" x14ac:dyDescent="0.35">
      <c r="A50" s="5"/>
      <c r="B50" s="25">
        <f t="shared" si="0"/>
        <v>12</v>
      </c>
      <c r="C50" s="26">
        <f t="shared" si="5"/>
        <v>43556</v>
      </c>
      <c r="D50" s="27">
        <f t="shared" si="6"/>
        <v>30636.032500000005</v>
      </c>
      <c r="E50" s="28">
        <f t="shared" si="1"/>
        <v>888.32</v>
      </c>
      <c r="F50" s="30"/>
      <c r="G50" s="30"/>
      <c r="H50" s="28">
        <f t="shared" si="2"/>
        <v>114.89</v>
      </c>
      <c r="I50" s="28">
        <f t="shared" si="3"/>
        <v>773.43000000000006</v>
      </c>
      <c r="J50" s="27">
        <f t="shared" si="4"/>
        <v>29862.602500000005</v>
      </c>
      <c r="K50" s="4"/>
      <c r="L50" s="4"/>
      <c r="M50" s="4"/>
      <c r="N50" s="4"/>
      <c r="O50" s="4"/>
      <c r="P50" s="4"/>
      <c r="Q50" s="4"/>
      <c r="R50" s="4"/>
      <c r="S50" s="4"/>
      <c r="T50" s="4"/>
      <c r="U50" s="4"/>
      <c r="V50" s="4"/>
      <c r="W50" s="4"/>
      <c r="X50" s="4"/>
      <c r="Y50" s="4"/>
      <c r="Z50" s="4"/>
      <c r="AA50" s="4"/>
    </row>
    <row r="51" spans="1:27" ht="18" customHeight="1" x14ac:dyDescent="0.35">
      <c r="A51" s="5"/>
      <c r="B51" s="25">
        <f t="shared" si="0"/>
        <v>13</v>
      </c>
      <c r="C51" s="26">
        <f t="shared" si="5"/>
        <v>43586</v>
      </c>
      <c r="D51" s="27">
        <f t="shared" si="6"/>
        <v>29862.602500000005</v>
      </c>
      <c r="E51" s="28">
        <f t="shared" si="1"/>
        <v>888.32</v>
      </c>
      <c r="F51" s="31"/>
      <c r="G51" s="31"/>
      <c r="H51" s="28">
        <f t="shared" si="2"/>
        <v>111.98</v>
      </c>
      <c r="I51" s="28">
        <f t="shared" si="3"/>
        <v>776.34</v>
      </c>
      <c r="J51" s="27">
        <f t="shared" si="4"/>
        <v>29086.262500000004</v>
      </c>
      <c r="K51" s="4"/>
      <c r="L51" s="4"/>
      <c r="M51" s="4"/>
      <c r="N51" s="4"/>
      <c r="O51" s="4"/>
      <c r="P51" s="4"/>
      <c r="Q51" s="4"/>
      <c r="R51" s="4"/>
      <c r="S51" s="4"/>
      <c r="T51" s="4"/>
      <c r="U51" s="4"/>
      <c r="V51" s="4"/>
      <c r="W51" s="4"/>
      <c r="X51" s="4"/>
      <c r="Y51" s="4"/>
      <c r="Z51" s="4"/>
      <c r="AA51" s="4"/>
    </row>
    <row r="52" spans="1:27" ht="18" customHeight="1" x14ac:dyDescent="0.35">
      <c r="A52" s="5"/>
      <c r="B52" s="25">
        <f t="shared" si="0"/>
        <v>14</v>
      </c>
      <c r="C52" s="26">
        <f t="shared" si="5"/>
        <v>43617</v>
      </c>
      <c r="D52" s="27">
        <f t="shared" si="6"/>
        <v>29086.262500000004</v>
      </c>
      <c r="E52" s="28">
        <f t="shared" si="1"/>
        <v>888.32</v>
      </c>
      <c r="F52" s="31"/>
      <c r="G52" s="31"/>
      <c r="H52" s="28">
        <f t="shared" si="2"/>
        <v>109.07</v>
      </c>
      <c r="I52" s="28">
        <f t="shared" si="3"/>
        <v>779.25</v>
      </c>
      <c r="J52" s="27">
        <f t="shared" si="4"/>
        <v>28307.012500000004</v>
      </c>
      <c r="K52" s="4"/>
      <c r="L52" s="4"/>
      <c r="M52" s="4"/>
      <c r="N52" s="4"/>
      <c r="O52" s="4"/>
      <c r="P52" s="4"/>
      <c r="Q52" s="4"/>
      <c r="R52" s="4"/>
      <c r="S52" s="4"/>
      <c r="T52" s="4"/>
      <c r="U52" s="4"/>
      <c r="V52" s="4"/>
      <c r="W52" s="4"/>
      <c r="X52" s="4"/>
      <c r="Y52" s="4"/>
      <c r="Z52" s="4"/>
      <c r="AA52" s="4"/>
    </row>
    <row r="53" spans="1:27" ht="18" customHeight="1" x14ac:dyDescent="0.35">
      <c r="A53" s="5"/>
      <c r="B53" s="25">
        <f t="shared" si="0"/>
        <v>15</v>
      </c>
      <c r="C53" s="26">
        <f t="shared" si="5"/>
        <v>43647</v>
      </c>
      <c r="D53" s="27">
        <f t="shared" si="6"/>
        <v>28307.012500000004</v>
      </c>
      <c r="E53" s="28">
        <f t="shared" si="1"/>
        <v>888.32</v>
      </c>
      <c r="F53" s="31"/>
      <c r="G53" s="31"/>
      <c r="H53" s="28">
        <f t="shared" si="2"/>
        <v>106.15</v>
      </c>
      <c r="I53" s="28">
        <f t="shared" si="3"/>
        <v>782.17000000000007</v>
      </c>
      <c r="J53" s="27">
        <f t="shared" si="4"/>
        <v>27524.842500000006</v>
      </c>
      <c r="K53" s="4"/>
      <c r="L53" s="4"/>
      <c r="M53" s="4"/>
      <c r="N53" s="4"/>
      <c r="O53" s="4"/>
      <c r="P53" s="4"/>
      <c r="Q53" s="4"/>
      <c r="R53" s="4"/>
      <c r="S53" s="4"/>
      <c r="T53" s="4"/>
      <c r="U53" s="4"/>
      <c r="V53" s="4"/>
      <c r="W53" s="4"/>
      <c r="X53" s="4"/>
      <c r="Y53" s="4"/>
      <c r="Z53" s="4"/>
      <c r="AA53" s="4"/>
    </row>
    <row r="54" spans="1:27" ht="18" customHeight="1" x14ac:dyDescent="0.35">
      <c r="A54" s="5"/>
      <c r="B54" s="25">
        <f t="shared" si="0"/>
        <v>16</v>
      </c>
      <c r="C54" s="26">
        <f t="shared" si="5"/>
        <v>43678</v>
      </c>
      <c r="D54" s="27">
        <f t="shared" si="6"/>
        <v>27524.842500000006</v>
      </c>
      <c r="E54" s="28">
        <f t="shared" si="1"/>
        <v>888.32</v>
      </c>
      <c r="F54" s="31"/>
      <c r="G54" s="31"/>
      <c r="H54" s="28">
        <f t="shared" si="2"/>
        <v>103.22</v>
      </c>
      <c r="I54" s="28">
        <f t="shared" si="3"/>
        <v>785.1</v>
      </c>
      <c r="J54" s="27">
        <f t="shared" si="4"/>
        <v>26739.742500000008</v>
      </c>
      <c r="K54" s="4"/>
      <c r="L54" s="4"/>
      <c r="M54" s="4"/>
      <c r="N54" s="4"/>
      <c r="O54" s="4"/>
      <c r="P54" s="4"/>
      <c r="Q54" s="4"/>
      <c r="R54" s="4"/>
      <c r="S54" s="4"/>
      <c r="T54" s="4"/>
      <c r="U54" s="4"/>
      <c r="V54" s="4"/>
      <c r="W54" s="4"/>
      <c r="X54" s="4"/>
      <c r="Y54" s="4"/>
      <c r="Z54" s="4"/>
      <c r="AA54" s="4"/>
    </row>
    <row r="55" spans="1:27" ht="18" customHeight="1" x14ac:dyDescent="0.35">
      <c r="A55" s="5"/>
      <c r="B55" s="25">
        <f t="shared" si="0"/>
        <v>17</v>
      </c>
      <c r="C55" s="26">
        <f t="shared" si="5"/>
        <v>43709</v>
      </c>
      <c r="D55" s="27">
        <f t="shared" si="6"/>
        <v>26739.742500000008</v>
      </c>
      <c r="E55" s="28">
        <f t="shared" si="1"/>
        <v>888.32</v>
      </c>
      <c r="F55" s="31"/>
      <c r="G55" s="31"/>
      <c r="H55" s="28">
        <f t="shared" si="2"/>
        <v>100.27</v>
      </c>
      <c r="I55" s="28">
        <f t="shared" si="3"/>
        <v>788.05000000000007</v>
      </c>
      <c r="J55" s="27">
        <f t="shared" si="4"/>
        <v>25951.692500000008</v>
      </c>
      <c r="K55" s="4"/>
      <c r="L55" s="4"/>
      <c r="M55" s="4"/>
      <c r="N55" s="4"/>
      <c r="O55" s="4"/>
      <c r="P55" s="4"/>
      <c r="Q55" s="4"/>
      <c r="R55" s="4"/>
      <c r="S55" s="4"/>
      <c r="T55" s="4"/>
      <c r="U55" s="4"/>
      <c r="V55" s="4"/>
      <c r="W55" s="4"/>
      <c r="X55" s="4"/>
      <c r="Y55" s="4"/>
      <c r="Z55" s="4"/>
      <c r="AA55" s="4"/>
    </row>
    <row r="56" spans="1:27" ht="18" customHeight="1" x14ac:dyDescent="0.35">
      <c r="A56" s="5"/>
      <c r="B56" s="25">
        <f t="shared" si="0"/>
        <v>18</v>
      </c>
      <c r="C56" s="26">
        <f t="shared" si="5"/>
        <v>43739</v>
      </c>
      <c r="D56" s="27">
        <f t="shared" si="6"/>
        <v>25951.692500000008</v>
      </c>
      <c r="E56" s="28">
        <f t="shared" si="1"/>
        <v>888.32</v>
      </c>
      <c r="F56" s="31"/>
      <c r="G56" s="31"/>
      <c r="H56" s="28">
        <f t="shared" si="2"/>
        <v>97.32</v>
      </c>
      <c r="I56" s="28">
        <f t="shared" si="3"/>
        <v>791</v>
      </c>
      <c r="J56" s="27">
        <f t="shared" si="4"/>
        <v>25160.692500000008</v>
      </c>
      <c r="K56" s="4"/>
      <c r="L56" s="4"/>
      <c r="M56" s="4"/>
      <c r="N56" s="4"/>
      <c r="O56" s="4"/>
      <c r="P56" s="4"/>
      <c r="Q56" s="4"/>
      <c r="R56" s="4"/>
      <c r="S56" s="4"/>
      <c r="T56" s="4"/>
      <c r="U56" s="4"/>
      <c r="V56" s="4"/>
      <c r="W56" s="4"/>
      <c r="X56" s="4"/>
      <c r="Y56" s="4"/>
      <c r="Z56" s="4"/>
      <c r="AA56" s="4"/>
    </row>
    <row r="57" spans="1:27" ht="18" customHeight="1" x14ac:dyDescent="0.35">
      <c r="A57" s="5"/>
      <c r="B57" s="25">
        <f t="shared" si="0"/>
        <v>19</v>
      </c>
      <c r="C57" s="26">
        <f t="shared" si="5"/>
        <v>43770</v>
      </c>
      <c r="D57" s="27">
        <f t="shared" si="6"/>
        <v>25160.692500000008</v>
      </c>
      <c r="E57" s="28">
        <f t="shared" si="1"/>
        <v>888.32</v>
      </c>
      <c r="F57" s="31"/>
      <c r="G57" s="31"/>
      <c r="H57" s="28">
        <f t="shared" si="2"/>
        <v>94.35</v>
      </c>
      <c r="I57" s="28">
        <f t="shared" si="3"/>
        <v>793.97</v>
      </c>
      <c r="J57" s="27">
        <f t="shared" si="4"/>
        <v>24366.722500000007</v>
      </c>
      <c r="K57" s="4"/>
      <c r="L57" s="4"/>
      <c r="M57" s="4"/>
      <c r="N57" s="4"/>
      <c r="O57" s="4"/>
      <c r="P57" s="4"/>
      <c r="Q57" s="4"/>
      <c r="R57" s="4"/>
      <c r="S57" s="4"/>
      <c r="T57" s="4"/>
      <c r="U57" s="4"/>
      <c r="V57" s="4"/>
      <c r="W57" s="4"/>
      <c r="X57" s="4"/>
      <c r="Y57" s="4"/>
      <c r="Z57" s="4"/>
      <c r="AA57" s="4"/>
    </row>
    <row r="58" spans="1:27" ht="18" customHeight="1" x14ac:dyDescent="0.35">
      <c r="A58" s="5"/>
      <c r="B58" s="25">
        <f t="shared" si="0"/>
        <v>20</v>
      </c>
      <c r="C58" s="26">
        <f t="shared" si="5"/>
        <v>43800</v>
      </c>
      <c r="D58" s="27">
        <f t="shared" si="6"/>
        <v>24366.722500000007</v>
      </c>
      <c r="E58" s="28">
        <f t="shared" si="1"/>
        <v>888.32</v>
      </c>
      <c r="F58" s="31"/>
      <c r="G58" s="31"/>
      <c r="H58" s="28">
        <f t="shared" si="2"/>
        <v>91.38</v>
      </c>
      <c r="I58" s="28">
        <f t="shared" si="3"/>
        <v>796.94</v>
      </c>
      <c r="J58" s="27">
        <f t="shared" si="4"/>
        <v>23569.782500000008</v>
      </c>
      <c r="K58" s="4"/>
      <c r="L58" s="4"/>
      <c r="M58" s="4"/>
      <c r="N58" s="4"/>
      <c r="O58" s="4"/>
      <c r="P58" s="4"/>
      <c r="Q58" s="4"/>
      <c r="R58" s="4"/>
      <c r="S58" s="4"/>
      <c r="T58" s="4"/>
      <c r="U58" s="4"/>
      <c r="V58" s="4"/>
      <c r="W58" s="4"/>
      <c r="X58" s="4"/>
      <c r="Y58" s="4"/>
      <c r="Z58" s="4"/>
      <c r="AA58" s="4"/>
    </row>
    <row r="59" spans="1:27" ht="18" customHeight="1" x14ac:dyDescent="0.35">
      <c r="A59" s="5"/>
      <c r="B59" s="25">
        <f t="shared" si="0"/>
        <v>21</v>
      </c>
      <c r="C59" s="26">
        <f t="shared" si="5"/>
        <v>43831</v>
      </c>
      <c r="D59" s="27">
        <f t="shared" si="6"/>
        <v>23569.782500000008</v>
      </c>
      <c r="E59" s="28">
        <f t="shared" si="1"/>
        <v>888.32</v>
      </c>
      <c r="F59" s="31"/>
      <c r="G59" s="31"/>
      <c r="H59" s="28">
        <f t="shared" si="2"/>
        <v>88.39</v>
      </c>
      <c r="I59" s="28">
        <f t="shared" si="3"/>
        <v>799.93000000000006</v>
      </c>
      <c r="J59" s="27">
        <f t="shared" si="4"/>
        <v>22769.852500000008</v>
      </c>
      <c r="K59" s="4"/>
      <c r="L59" s="4"/>
      <c r="M59" s="4"/>
      <c r="N59" s="4"/>
      <c r="O59" s="4"/>
      <c r="P59" s="4"/>
      <c r="Q59" s="4"/>
      <c r="R59" s="4"/>
      <c r="S59" s="4"/>
      <c r="T59" s="4"/>
      <c r="U59" s="4"/>
      <c r="V59" s="4"/>
      <c r="W59" s="4"/>
      <c r="X59" s="4"/>
      <c r="Y59" s="4"/>
      <c r="Z59" s="4"/>
      <c r="AA59" s="4"/>
    </row>
    <row r="60" spans="1:27" ht="18" customHeight="1" x14ac:dyDescent="0.35">
      <c r="A60" s="5"/>
      <c r="B60" s="25">
        <f t="shared" si="0"/>
        <v>22</v>
      </c>
      <c r="C60" s="26">
        <f t="shared" si="5"/>
        <v>43862</v>
      </c>
      <c r="D60" s="27">
        <f t="shared" si="6"/>
        <v>22769.852500000008</v>
      </c>
      <c r="E60" s="28">
        <f t="shared" si="1"/>
        <v>888.32</v>
      </c>
      <c r="F60" s="31"/>
      <c r="G60" s="31"/>
      <c r="H60" s="28">
        <f t="shared" si="2"/>
        <v>85.39</v>
      </c>
      <c r="I60" s="28">
        <f t="shared" si="3"/>
        <v>802.93000000000006</v>
      </c>
      <c r="J60" s="27">
        <f t="shared" si="4"/>
        <v>21966.922500000008</v>
      </c>
      <c r="K60" s="4"/>
      <c r="L60" s="4"/>
      <c r="M60" s="4"/>
      <c r="N60" s="4"/>
      <c r="O60" s="4"/>
      <c r="P60" s="4"/>
      <c r="Q60" s="4"/>
      <c r="R60" s="4"/>
      <c r="S60" s="4"/>
      <c r="T60" s="4"/>
      <c r="U60" s="4"/>
      <c r="V60" s="4"/>
      <c r="W60" s="4"/>
      <c r="X60" s="4"/>
      <c r="Y60" s="4"/>
      <c r="Z60" s="4"/>
      <c r="AA60" s="4"/>
    </row>
    <row r="61" spans="1:27" ht="18" customHeight="1" x14ac:dyDescent="0.35">
      <c r="A61" s="5"/>
      <c r="B61" s="25">
        <f t="shared" si="0"/>
        <v>23</v>
      </c>
      <c r="C61" s="26">
        <f t="shared" si="5"/>
        <v>43891</v>
      </c>
      <c r="D61" s="27">
        <f t="shared" si="6"/>
        <v>21966.922500000008</v>
      </c>
      <c r="E61" s="28">
        <f t="shared" si="1"/>
        <v>888.32</v>
      </c>
      <c r="F61" s="31"/>
      <c r="G61" s="31"/>
      <c r="H61" s="28">
        <f t="shared" si="2"/>
        <v>82.38</v>
      </c>
      <c r="I61" s="28">
        <f t="shared" si="3"/>
        <v>805.94</v>
      </c>
      <c r="J61" s="27">
        <f t="shared" si="4"/>
        <v>21160.982500000009</v>
      </c>
      <c r="K61" s="4"/>
      <c r="L61" s="4"/>
      <c r="M61" s="4"/>
      <c r="N61" s="4"/>
      <c r="O61" s="4"/>
      <c r="P61" s="4"/>
      <c r="Q61" s="4"/>
      <c r="R61" s="4"/>
      <c r="S61" s="4"/>
      <c r="T61" s="4"/>
      <c r="U61" s="4"/>
      <c r="V61" s="4"/>
      <c r="W61" s="4"/>
      <c r="X61" s="4"/>
      <c r="Y61" s="4"/>
      <c r="Z61" s="4"/>
      <c r="AA61" s="4"/>
    </row>
    <row r="62" spans="1:27" ht="18" customHeight="1" x14ac:dyDescent="0.35">
      <c r="A62" s="5"/>
      <c r="B62" s="25">
        <f t="shared" si="0"/>
        <v>24</v>
      </c>
      <c r="C62" s="26">
        <f t="shared" si="5"/>
        <v>43922</v>
      </c>
      <c r="D62" s="27">
        <f t="shared" si="6"/>
        <v>21160.982500000009</v>
      </c>
      <c r="E62" s="28">
        <f t="shared" si="1"/>
        <v>888.32</v>
      </c>
      <c r="F62" s="31"/>
      <c r="G62" s="31"/>
      <c r="H62" s="28">
        <f t="shared" si="2"/>
        <v>79.349999999999994</v>
      </c>
      <c r="I62" s="28">
        <f t="shared" si="3"/>
        <v>808.97</v>
      </c>
      <c r="J62" s="27">
        <f t="shared" si="4"/>
        <v>20352.012500000008</v>
      </c>
      <c r="K62" s="4"/>
      <c r="L62" s="4"/>
      <c r="M62" s="4"/>
      <c r="N62" s="4"/>
      <c r="O62" s="4"/>
      <c r="P62" s="4"/>
      <c r="Q62" s="4"/>
      <c r="R62" s="4"/>
      <c r="S62" s="4"/>
      <c r="T62" s="4"/>
      <c r="U62" s="4"/>
      <c r="V62" s="4"/>
      <c r="W62" s="4"/>
      <c r="X62" s="4"/>
      <c r="Y62" s="4"/>
      <c r="Z62" s="4"/>
      <c r="AA62" s="4"/>
    </row>
    <row r="63" spans="1:27" ht="18" customHeight="1" x14ac:dyDescent="0.35">
      <c r="A63" s="5"/>
      <c r="B63" s="25">
        <f t="shared" si="0"/>
        <v>25</v>
      </c>
      <c r="C63" s="26">
        <f t="shared" si="5"/>
        <v>43952</v>
      </c>
      <c r="D63" s="27">
        <f t="shared" si="6"/>
        <v>20352.012500000008</v>
      </c>
      <c r="E63" s="28">
        <f t="shared" si="1"/>
        <v>888.32</v>
      </c>
      <c r="F63" s="31"/>
      <c r="G63" s="31"/>
      <c r="H63" s="28">
        <f t="shared" si="2"/>
        <v>76.319999999999993</v>
      </c>
      <c r="I63" s="28">
        <f t="shared" si="3"/>
        <v>812</v>
      </c>
      <c r="J63" s="27">
        <f t="shared" si="4"/>
        <v>19540.012500000008</v>
      </c>
      <c r="K63" s="4"/>
      <c r="L63" s="4"/>
      <c r="M63" s="4"/>
      <c r="N63" s="4"/>
      <c r="O63" s="4"/>
      <c r="P63" s="4"/>
      <c r="Q63" s="4"/>
      <c r="R63" s="4"/>
      <c r="S63" s="4"/>
      <c r="T63" s="4"/>
      <c r="U63" s="4"/>
      <c r="V63" s="4"/>
      <c r="W63" s="4"/>
      <c r="X63" s="4"/>
      <c r="Y63" s="4"/>
      <c r="Z63" s="4"/>
      <c r="AA63" s="4"/>
    </row>
    <row r="64" spans="1:27" ht="18" customHeight="1" x14ac:dyDescent="0.35">
      <c r="A64" s="5"/>
      <c r="B64" s="25">
        <f t="shared" si="0"/>
        <v>26</v>
      </c>
      <c r="C64" s="26">
        <f t="shared" si="5"/>
        <v>43983</v>
      </c>
      <c r="D64" s="27">
        <f t="shared" si="6"/>
        <v>19540.012500000008</v>
      </c>
      <c r="E64" s="28">
        <f t="shared" si="1"/>
        <v>888.32</v>
      </c>
      <c r="F64" s="31"/>
      <c r="G64" s="31"/>
      <c r="H64" s="28">
        <f t="shared" si="2"/>
        <v>73.28</v>
      </c>
      <c r="I64" s="28">
        <f t="shared" si="3"/>
        <v>815.04000000000008</v>
      </c>
      <c r="J64" s="27">
        <f t="shared" si="4"/>
        <v>18724.972500000007</v>
      </c>
      <c r="K64" s="4"/>
      <c r="L64" s="4"/>
      <c r="M64" s="4"/>
      <c r="N64" s="4"/>
      <c r="O64" s="4"/>
      <c r="P64" s="4"/>
      <c r="Q64" s="4"/>
      <c r="R64" s="4"/>
      <c r="S64" s="4"/>
      <c r="T64" s="4"/>
      <c r="U64" s="4"/>
      <c r="V64" s="4"/>
      <c r="W64" s="4"/>
      <c r="X64" s="4"/>
      <c r="Y64" s="4"/>
      <c r="Z64" s="4"/>
      <c r="AA64" s="4"/>
    </row>
    <row r="65" spans="1:27" ht="18" customHeight="1" x14ac:dyDescent="0.35">
      <c r="A65" s="5"/>
      <c r="B65" s="25">
        <f t="shared" si="0"/>
        <v>27</v>
      </c>
      <c r="C65" s="26">
        <f t="shared" si="5"/>
        <v>44013</v>
      </c>
      <c r="D65" s="27">
        <f t="shared" si="6"/>
        <v>18724.972500000007</v>
      </c>
      <c r="E65" s="28">
        <f t="shared" si="1"/>
        <v>888.32</v>
      </c>
      <c r="F65" s="31"/>
      <c r="G65" s="31"/>
      <c r="H65" s="28">
        <f t="shared" si="2"/>
        <v>70.22</v>
      </c>
      <c r="I65" s="28">
        <f t="shared" si="3"/>
        <v>818.1</v>
      </c>
      <c r="J65" s="27">
        <f t="shared" si="4"/>
        <v>17906.872500000009</v>
      </c>
      <c r="K65" s="4"/>
      <c r="L65" s="4"/>
      <c r="M65" s="4"/>
      <c r="N65" s="4"/>
      <c r="O65" s="4"/>
      <c r="P65" s="4"/>
      <c r="Q65" s="4"/>
      <c r="R65" s="4"/>
      <c r="S65" s="4"/>
      <c r="T65" s="4"/>
      <c r="U65" s="4"/>
      <c r="V65" s="4"/>
      <c r="W65" s="4"/>
      <c r="X65" s="4"/>
      <c r="Y65" s="4"/>
      <c r="Z65" s="4"/>
      <c r="AA65" s="4"/>
    </row>
    <row r="66" spans="1:27" ht="18" customHeight="1" x14ac:dyDescent="0.35">
      <c r="A66" s="5"/>
      <c r="B66" s="25">
        <f t="shared" si="0"/>
        <v>28</v>
      </c>
      <c r="C66" s="26">
        <f t="shared" si="5"/>
        <v>44044</v>
      </c>
      <c r="D66" s="27">
        <f t="shared" si="6"/>
        <v>17906.872500000009</v>
      </c>
      <c r="E66" s="28">
        <f t="shared" si="1"/>
        <v>888.32</v>
      </c>
      <c r="F66" s="31"/>
      <c r="G66" s="31"/>
      <c r="H66" s="28">
        <f t="shared" si="2"/>
        <v>67.150000000000006</v>
      </c>
      <c r="I66" s="28">
        <f t="shared" si="3"/>
        <v>821.17000000000007</v>
      </c>
      <c r="J66" s="27">
        <f t="shared" si="4"/>
        <v>17085.702500000007</v>
      </c>
      <c r="K66" s="4"/>
      <c r="L66" s="4"/>
      <c r="M66" s="4"/>
      <c r="N66" s="4"/>
      <c r="O66" s="4"/>
      <c r="P66" s="4"/>
      <c r="Q66" s="4"/>
      <c r="R66" s="4"/>
      <c r="S66" s="4"/>
      <c r="T66" s="4"/>
      <c r="U66" s="4"/>
      <c r="V66" s="4"/>
      <c r="W66" s="4"/>
      <c r="X66" s="4"/>
      <c r="Y66" s="4"/>
      <c r="Z66" s="4"/>
      <c r="AA66" s="4"/>
    </row>
    <row r="67" spans="1:27" ht="18" customHeight="1" x14ac:dyDescent="0.35">
      <c r="A67" s="5"/>
      <c r="B67" s="25">
        <f t="shared" si="0"/>
        <v>29</v>
      </c>
      <c r="C67" s="26">
        <f t="shared" si="5"/>
        <v>44075</v>
      </c>
      <c r="D67" s="27">
        <f t="shared" si="6"/>
        <v>17085.702500000007</v>
      </c>
      <c r="E67" s="28">
        <f t="shared" si="1"/>
        <v>888.32</v>
      </c>
      <c r="F67" s="31"/>
      <c r="G67" s="31"/>
      <c r="H67" s="28">
        <f t="shared" si="2"/>
        <v>64.069999999999993</v>
      </c>
      <c r="I67" s="28">
        <f t="shared" si="3"/>
        <v>824.25</v>
      </c>
      <c r="J67" s="27">
        <f t="shared" si="4"/>
        <v>16261.452500000007</v>
      </c>
      <c r="K67" s="4"/>
      <c r="L67" s="4"/>
      <c r="M67" s="4"/>
      <c r="N67" s="4"/>
      <c r="O67" s="4"/>
      <c r="P67" s="4"/>
      <c r="Q67" s="4"/>
      <c r="R67" s="4"/>
      <c r="S67" s="4"/>
      <c r="T67" s="4"/>
      <c r="U67" s="4"/>
      <c r="V67" s="4"/>
      <c r="W67" s="4"/>
      <c r="X67" s="4"/>
      <c r="Y67" s="4"/>
      <c r="Z67" s="4"/>
      <c r="AA67" s="4"/>
    </row>
    <row r="68" spans="1:27" ht="18" customHeight="1" x14ac:dyDescent="0.35">
      <c r="A68" s="5"/>
      <c r="B68" s="25">
        <f t="shared" si="0"/>
        <v>30</v>
      </c>
      <c r="C68" s="26">
        <f t="shared" si="5"/>
        <v>44105</v>
      </c>
      <c r="D68" s="27">
        <f t="shared" si="6"/>
        <v>16261.452500000007</v>
      </c>
      <c r="E68" s="28">
        <f t="shared" si="1"/>
        <v>888.32</v>
      </c>
      <c r="F68" s="31"/>
      <c r="G68" s="31"/>
      <c r="H68" s="28">
        <f t="shared" si="2"/>
        <v>60.98</v>
      </c>
      <c r="I68" s="28">
        <f t="shared" si="3"/>
        <v>827.34</v>
      </c>
      <c r="J68" s="27">
        <f t="shared" si="4"/>
        <v>15434.112500000007</v>
      </c>
      <c r="K68" s="4"/>
      <c r="L68" s="4"/>
      <c r="M68" s="4"/>
      <c r="N68" s="4"/>
      <c r="O68" s="4"/>
      <c r="P68" s="4"/>
      <c r="Q68" s="4"/>
      <c r="R68" s="4"/>
      <c r="S68" s="4"/>
      <c r="T68" s="4"/>
      <c r="U68" s="4"/>
      <c r="V68" s="4"/>
      <c r="W68" s="4"/>
      <c r="X68" s="4"/>
      <c r="Y68" s="4"/>
      <c r="Z68" s="4"/>
      <c r="AA68" s="4"/>
    </row>
    <row r="69" spans="1:27" ht="18" customHeight="1" x14ac:dyDescent="0.35">
      <c r="A69" s="5"/>
      <c r="B69" s="25">
        <f t="shared" si="0"/>
        <v>31</v>
      </c>
      <c r="C69" s="26">
        <f t="shared" si="5"/>
        <v>44136</v>
      </c>
      <c r="D69" s="27">
        <f t="shared" si="6"/>
        <v>15434.112500000007</v>
      </c>
      <c r="E69" s="28">
        <f t="shared" si="1"/>
        <v>888.32</v>
      </c>
      <c r="F69" s="31"/>
      <c r="G69" s="31"/>
      <c r="H69" s="28">
        <f t="shared" si="2"/>
        <v>57.88</v>
      </c>
      <c r="I69" s="28">
        <f t="shared" si="3"/>
        <v>830.44</v>
      </c>
      <c r="J69" s="27">
        <f t="shared" si="4"/>
        <v>14603.672500000006</v>
      </c>
      <c r="K69" s="4"/>
      <c r="L69" s="4"/>
      <c r="M69" s="4"/>
      <c r="N69" s="4"/>
      <c r="O69" s="4"/>
      <c r="P69" s="4"/>
      <c r="Q69" s="4"/>
      <c r="R69" s="4"/>
      <c r="S69" s="4"/>
      <c r="T69" s="4"/>
      <c r="U69" s="4"/>
      <c r="V69" s="4"/>
      <c r="W69" s="4"/>
      <c r="X69" s="4"/>
      <c r="Y69" s="4"/>
      <c r="Z69" s="4"/>
      <c r="AA69" s="4"/>
    </row>
    <row r="70" spans="1:27" ht="18" customHeight="1" x14ac:dyDescent="0.35">
      <c r="A70" s="5"/>
      <c r="B70" s="25">
        <f t="shared" si="0"/>
        <v>32</v>
      </c>
      <c r="C70" s="26">
        <f t="shared" si="5"/>
        <v>44166</v>
      </c>
      <c r="D70" s="27">
        <f t="shared" si="6"/>
        <v>14603.672500000006</v>
      </c>
      <c r="E70" s="28">
        <f t="shared" si="1"/>
        <v>888.32</v>
      </c>
      <c r="F70" s="31"/>
      <c r="G70" s="31"/>
      <c r="H70" s="28">
        <f t="shared" si="2"/>
        <v>54.76</v>
      </c>
      <c r="I70" s="28">
        <f t="shared" si="3"/>
        <v>833.56000000000006</v>
      </c>
      <c r="J70" s="27">
        <f t="shared" si="4"/>
        <v>13770.112500000007</v>
      </c>
      <c r="K70" s="4"/>
      <c r="L70" s="4"/>
      <c r="M70" s="4"/>
      <c r="N70" s="4"/>
      <c r="O70" s="4"/>
      <c r="P70" s="4"/>
      <c r="Q70" s="4"/>
      <c r="R70" s="4"/>
      <c r="S70" s="4"/>
      <c r="T70" s="4"/>
      <c r="U70" s="4"/>
      <c r="V70" s="4"/>
      <c r="W70" s="4"/>
      <c r="X70" s="4"/>
      <c r="Y70" s="4"/>
      <c r="Z70" s="4"/>
      <c r="AA70" s="4"/>
    </row>
    <row r="71" spans="1:27" ht="18" customHeight="1" x14ac:dyDescent="0.35">
      <c r="A71" s="5"/>
      <c r="B71" s="25">
        <f t="shared" si="0"/>
        <v>33</v>
      </c>
      <c r="C71" s="26">
        <f t="shared" si="5"/>
        <v>44197</v>
      </c>
      <c r="D71" s="27">
        <f t="shared" si="6"/>
        <v>13770.112500000007</v>
      </c>
      <c r="E71" s="28">
        <f t="shared" si="1"/>
        <v>888.32</v>
      </c>
      <c r="F71" s="31"/>
      <c r="G71" s="31"/>
      <c r="H71" s="28">
        <f t="shared" si="2"/>
        <v>51.64</v>
      </c>
      <c r="I71" s="28">
        <f t="shared" si="3"/>
        <v>836.68000000000006</v>
      </c>
      <c r="J71" s="27">
        <f t="shared" si="4"/>
        <v>12933.432500000006</v>
      </c>
      <c r="K71" s="4"/>
      <c r="L71" s="4"/>
      <c r="M71" s="4"/>
      <c r="N71" s="4"/>
      <c r="O71" s="4"/>
      <c r="P71" s="4"/>
      <c r="Q71" s="4"/>
      <c r="R71" s="4"/>
      <c r="S71" s="4"/>
      <c r="T71" s="4"/>
      <c r="U71" s="4"/>
      <c r="V71" s="4"/>
      <c r="W71" s="4"/>
      <c r="X71" s="4"/>
      <c r="Y71" s="4"/>
      <c r="Z71" s="4"/>
      <c r="AA71" s="4"/>
    </row>
    <row r="72" spans="1:27" ht="18" customHeight="1" x14ac:dyDescent="0.35">
      <c r="A72" s="5"/>
      <c r="B72" s="25">
        <f t="shared" si="0"/>
        <v>34</v>
      </c>
      <c r="C72" s="26">
        <f t="shared" si="5"/>
        <v>44228</v>
      </c>
      <c r="D72" s="27">
        <f t="shared" si="6"/>
        <v>12933.432500000006</v>
      </c>
      <c r="E72" s="28">
        <f t="shared" si="1"/>
        <v>888.32</v>
      </c>
      <c r="F72" s="31"/>
      <c r="G72" s="31"/>
      <c r="H72" s="28">
        <f t="shared" si="2"/>
        <v>48.5</v>
      </c>
      <c r="I72" s="28">
        <f t="shared" si="3"/>
        <v>839.82</v>
      </c>
      <c r="J72" s="27">
        <f t="shared" si="4"/>
        <v>12093.612500000007</v>
      </c>
      <c r="K72" s="4"/>
      <c r="L72" s="4"/>
      <c r="M72" s="4"/>
      <c r="N72" s="4"/>
      <c r="O72" s="4"/>
      <c r="P72" s="4"/>
      <c r="Q72" s="4"/>
      <c r="R72" s="4"/>
      <c r="S72" s="4"/>
      <c r="T72" s="4"/>
      <c r="U72" s="4"/>
      <c r="V72" s="4"/>
      <c r="W72" s="4"/>
      <c r="X72" s="4"/>
      <c r="Y72" s="4"/>
      <c r="Z72" s="4"/>
      <c r="AA72" s="4"/>
    </row>
    <row r="73" spans="1:27" ht="18" customHeight="1" x14ac:dyDescent="0.35">
      <c r="A73" s="5"/>
      <c r="B73" s="25">
        <f t="shared" si="0"/>
        <v>35</v>
      </c>
      <c r="C73" s="26">
        <f t="shared" si="5"/>
        <v>44256</v>
      </c>
      <c r="D73" s="27">
        <f t="shared" si="6"/>
        <v>12093.612500000007</v>
      </c>
      <c r="E73" s="28">
        <f t="shared" si="1"/>
        <v>888.32</v>
      </c>
      <c r="F73" s="31"/>
      <c r="G73" s="31"/>
      <c r="H73" s="28">
        <f t="shared" si="2"/>
        <v>45.35</v>
      </c>
      <c r="I73" s="28">
        <f t="shared" si="3"/>
        <v>842.97</v>
      </c>
      <c r="J73" s="27">
        <f t="shared" si="4"/>
        <v>11250.642500000007</v>
      </c>
      <c r="K73" s="4"/>
      <c r="L73" s="4"/>
      <c r="M73" s="4"/>
      <c r="N73" s="4"/>
      <c r="O73" s="4"/>
      <c r="P73" s="4"/>
      <c r="Q73" s="4"/>
      <c r="R73" s="4"/>
      <c r="S73" s="4"/>
      <c r="T73" s="4"/>
      <c r="U73" s="4"/>
      <c r="V73" s="4"/>
      <c r="W73" s="4"/>
      <c r="X73" s="4"/>
      <c r="Y73" s="4"/>
      <c r="Z73" s="4"/>
      <c r="AA73" s="4"/>
    </row>
    <row r="74" spans="1:27" ht="18" customHeight="1" x14ac:dyDescent="0.35">
      <c r="A74" s="5"/>
      <c r="B74" s="25">
        <f t="shared" si="0"/>
        <v>36</v>
      </c>
      <c r="C74" s="26">
        <f t="shared" si="5"/>
        <v>44287</v>
      </c>
      <c r="D74" s="27">
        <f t="shared" si="6"/>
        <v>11250.642500000007</v>
      </c>
      <c r="E74" s="28">
        <f t="shared" si="1"/>
        <v>888.32</v>
      </c>
      <c r="F74" s="31"/>
      <c r="G74" s="31"/>
      <c r="H74" s="28">
        <f t="shared" si="2"/>
        <v>42.19</v>
      </c>
      <c r="I74" s="28">
        <f t="shared" si="3"/>
        <v>846.13000000000011</v>
      </c>
      <c r="J74" s="27">
        <f t="shared" si="4"/>
        <v>10404.512500000008</v>
      </c>
      <c r="K74" s="4"/>
      <c r="L74" s="4"/>
      <c r="M74" s="4"/>
      <c r="N74" s="4"/>
      <c r="O74" s="4"/>
      <c r="P74" s="4"/>
      <c r="Q74" s="4"/>
      <c r="R74" s="4"/>
      <c r="S74" s="4"/>
      <c r="T74" s="4"/>
      <c r="U74" s="4"/>
      <c r="V74" s="4"/>
      <c r="W74" s="4"/>
      <c r="X74" s="4"/>
      <c r="Y74" s="4"/>
      <c r="Z74" s="4"/>
      <c r="AA74" s="4"/>
    </row>
    <row r="75" spans="1:27" ht="18" customHeight="1" x14ac:dyDescent="0.35">
      <c r="A75" s="5"/>
      <c r="B75" s="25">
        <f t="shared" si="0"/>
        <v>37</v>
      </c>
      <c r="C75" s="26">
        <f t="shared" si="5"/>
        <v>44317</v>
      </c>
      <c r="D75" s="27">
        <f t="shared" si="6"/>
        <v>10404.512500000008</v>
      </c>
      <c r="E75" s="28">
        <f t="shared" si="1"/>
        <v>888.32</v>
      </c>
      <c r="F75" s="31"/>
      <c r="G75" s="31"/>
      <c r="H75" s="28">
        <f t="shared" si="2"/>
        <v>39.020000000000003</v>
      </c>
      <c r="I75" s="28">
        <f t="shared" si="3"/>
        <v>849.30000000000007</v>
      </c>
      <c r="J75" s="27">
        <f t="shared" si="4"/>
        <v>9555.2125000000087</v>
      </c>
      <c r="K75" s="4"/>
      <c r="L75" s="4"/>
      <c r="M75" s="4"/>
      <c r="N75" s="4"/>
      <c r="O75" s="4"/>
      <c r="P75" s="4"/>
      <c r="Q75" s="4"/>
      <c r="R75" s="4"/>
      <c r="S75" s="4"/>
      <c r="T75" s="4"/>
      <c r="U75" s="4"/>
      <c r="V75" s="4"/>
      <c r="W75" s="4"/>
      <c r="X75" s="4"/>
      <c r="Y75" s="4"/>
      <c r="Z75" s="4"/>
      <c r="AA75" s="4"/>
    </row>
    <row r="76" spans="1:27" ht="18" customHeight="1" x14ac:dyDescent="0.35">
      <c r="A76" s="5"/>
      <c r="B76" s="25">
        <f t="shared" si="0"/>
        <v>38</v>
      </c>
      <c r="C76" s="26">
        <f t="shared" si="5"/>
        <v>44348</v>
      </c>
      <c r="D76" s="27">
        <f t="shared" si="6"/>
        <v>9555.2125000000087</v>
      </c>
      <c r="E76" s="28">
        <f t="shared" si="1"/>
        <v>888.32</v>
      </c>
      <c r="F76" s="31"/>
      <c r="G76" s="31"/>
      <c r="H76" s="28">
        <f t="shared" si="2"/>
        <v>35.83</v>
      </c>
      <c r="I76" s="28">
        <f t="shared" si="3"/>
        <v>852.49</v>
      </c>
      <c r="J76" s="27">
        <f t="shared" si="4"/>
        <v>8702.7225000000089</v>
      </c>
      <c r="K76" s="4"/>
      <c r="L76" s="4"/>
      <c r="M76" s="4"/>
      <c r="N76" s="4"/>
      <c r="O76" s="4"/>
      <c r="P76" s="4"/>
      <c r="Q76" s="4"/>
      <c r="R76" s="4"/>
      <c r="S76" s="4"/>
      <c r="T76" s="4"/>
      <c r="U76" s="4"/>
      <c r="V76" s="4"/>
      <c r="W76" s="4"/>
      <c r="X76" s="4"/>
      <c r="Y76" s="4"/>
      <c r="Z76" s="4"/>
      <c r="AA76" s="4"/>
    </row>
    <row r="77" spans="1:27" ht="18" customHeight="1" x14ac:dyDescent="0.35">
      <c r="A77" s="5"/>
      <c r="B77" s="25">
        <f t="shared" si="0"/>
        <v>39</v>
      </c>
      <c r="C77" s="26">
        <f t="shared" si="5"/>
        <v>44378</v>
      </c>
      <c r="D77" s="27">
        <f t="shared" si="6"/>
        <v>8702.7225000000089</v>
      </c>
      <c r="E77" s="28">
        <f t="shared" si="1"/>
        <v>888.32</v>
      </c>
      <c r="F77" s="31"/>
      <c r="G77" s="31"/>
      <c r="H77" s="28">
        <f t="shared" si="2"/>
        <v>32.64</v>
      </c>
      <c r="I77" s="28">
        <f t="shared" si="3"/>
        <v>855.68000000000006</v>
      </c>
      <c r="J77" s="27">
        <f t="shared" si="4"/>
        <v>7847.0425000000087</v>
      </c>
      <c r="K77" s="4"/>
      <c r="L77" s="4"/>
      <c r="M77" s="4"/>
      <c r="N77" s="4"/>
      <c r="O77" s="4"/>
      <c r="P77" s="4"/>
      <c r="Q77" s="4"/>
      <c r="R77" s="4"/>
      <c r="S77" s="4"/>
      <c r="T77" s="4"/>
      <c r="U77" s="4"/>
      <c r="V77" s="4"/>
      <c r="W77" s="4"/>
      <c r="X77" s="4"/>
      <c r="Y77" s="4"/>
      <c r="Z77" s="4"/>
      <c r="AA77" s="4"/>
    </row>
    <row r="78" spans="1:27" ht="18" customHeight="1" x14ac:dyDescent="0.35">
      <c r="A78" s="5"/>
      <c r="B78" s="25">
        <f t="shared" si="0"/>
        <v>40</v>
      </c>
      <c r="C78" s="26">
        <f t="shared" si="5"/>
        <v>44409</v>
      </c>
      <c r="D78" s="27">
        <f t="shared" si="6"/>
        <v>7847.0425000000087</v>
      </c>
      <c r="E78" s="28">
        <f t="shared" si="1"/>
        <v>888.32</v>
      </c>
      <c r="F78" s="31"/>
      <c r="G78" s="31"/>
      <c r="H78" s="28">
        <f t="shared" si="2"/>
        <v>29.43</v>
      </c>
      <c r="I78" s="28">
        <f t="shared" si="3"/>
        <v>858.8900000000001</v>
      </c>
      <c r="J78" s="27">
        <f t="shared" si="4"/>
        <v>6988.1525000000083</v>
      </c>
      <c r="K78" s="4"/>
      <c r="L78" s="4"/>
      <c r="M78" s="4"/>
      <c r="N78" s="4"/>
      <c r="O78" s="4"/>
      <c r="P78" s="4"/>
      <c r="Q78" s="4"/>
      <c r="R78" s="4"/>
      <c r="S78" s="4"/>
      <c r="T78" s="4"/>
      <c r="U78" s="4"/>
      <c r="V78" s="4"/>
      <c r="W78" s="4"/>
      <c r="X78" s="4"/>
      <c r="Y78" s="4"/>
      <c r="Z78" s="4"/>
      <c r="AA78" s="4"/>
    </row>
    <row r="79" spans="1:27" ht="18" customHeight="1" x14ac:dyDescent="0.35">
      <c r="A79" s="5"/>
      <c r="B79" s="25">
        <f t="shared" si="0"/>
        <v>41</v>
      </c>
      <c r="C79" s="26">
        <f t="shared" si="5"/>
        <v>44440</v>
      </c>
      <c r="D79" s="27">
        <f t="shared" si="6"/>
        <v>6988.1525000000083</v>
      </c>
      <c r="E79" s="28">
        <f t="shared" si="1"/>
        <v>888.32</v>
      </c>
      <c r="F79" s="31"/>
      <c r="G79" s="31"/>
      <c r="H79" s="28">
        <f t="shared" si="2"/>
        <v>26.21</v>
      </c>
      <c r="I79" s="28">
        <f t="shared" si="3"/>
        <v>862.11</v>
      </c>
      <c r="J79" s="27">
        <f t="shared" si="4"/>
        <v>6126.0425000000087</v>
      </c>
      <c r="K79" s="4"/>
      <c r="L79" s="4"/>
      <c r="M79" s="4"/>
      <c r="N79" s="4"/>
      <c r="O79" s="4"/>
      <c r="P79" s="4"/>
      <c r="Q79" s="4"/>
      <c r="R79" s="4"/>
      <c r="S79" s="4"/>
      <c r="T79" s="4"/>
      <c r="U79" s="4"/>
      <c r="V79" s="4"/>
      <c r="W79" s="4"/>
      <c r="X79" s="4"/>
      <c r="Y79" s="4"/>
      <c r="Z79" s="4"/>
      <c r="AA79" s="4"/>
    </row>
    <row r="80" spans="1:27" ht="18" customHeight="1" x14ac:dyDescent="0.35">
      <c r="A80" s="5"/>
      <c r="B80" s="25">
        <f t="shared" si="0"/>
        <v>42</v>
      </c>
      <c r="C80" s="26">
        <f t="shared" si="5"/>
        <v>44470</v>
      </c>
      <c r="D80" s="27">
        <f t="shared" si="6"/>
        <v>6126.0425000000087</v>
      </c>
      <c r="E80" s="28">
        <f t="shared" si="1"/>
        <v>888.32</v>
      </c>
      <c r="F80" s="31"/>
      <c r="G80" s="31"/>
      <c r="H80" s="28">
        <f t="shared" si="2"/>
        <v>22.97</v>
      </c>
      <c r="I80" s="28">
        <f t="shared" si="3"/>
        <v>865.35</v>
      </c>
      <c r="J80" s="27">
        <f t="shared" si="4"/>
        <v>5260.6925000000083</v>
      </c>
      <c r="K80" s="4"/>
      <c r="L80" s="4"/>
      <c r="M80" s="4"/>
      <c r="N80" s="4"/>
      <c r="O80" s="4"/>
      <c r="P80" s="4"/>
      <c r="Q80" s="4"/>
      <c r="R80" s="4"/>
      <c r="S80" s="4"/>
      <c r="T80" s="4"/>
      <c r="U80" s="4"/>
      <c r="V80" s="4"/>
      <c r="W80" s="4"/>
      <c r="X80" s="4"/>
      <c r="Y80" s="4"/>
      <c r="Z80" s="4"/>
      <c r="AA80" s="4"/>
    </row>
    <row r="81" spans="1:27" ht="18" customHeight="1" x14ac:dyDescent="0.35">
      <c r="A81" s="5"/>
      <c r="B81" s="25">
        <f t="shared" si="0"/>
        <v>43</v>
      </c>
      <c r="C81" s="26">
        <f t="shared" si="5"/>
        <v>44501</v>
      </c>
      <c r="D81" s="27">
        <f t="shared" si="6"/>
        <v>5260.6925000000083</v>
      </c>
      <c r="E81" s="28">
        <f t="shared" si="1"/>
        <v>888.32</v>
      </c>
      <c r="F81" s="31"/>
      <c r="G81" s="31"/>
      <c r="H81" s="28">
        <f t="shared" si="2"/>
        <v>19.73</v>
      </c>
      <c r="I81" s="28">
        <f t="shared" si="3"/>
        <v>868.59</v>
      </c>
      <c r="J81" s="27">
        <f t="shared" si="4"/>
        <v>4392.1025000000081</v>
      </c>
      <c r="K81" s="4"/>
      <c r="L81" s="4"/>
      <c r="M81" s="4"/>
      <c r="N81" s="4"/>
      <c r="O81" s="4"/>
      <c r="P81" s="4"/>
      <c r="Q81" s="4"/>
      <c r="R81" s="4"/>
      <c r="S81" s="4"/>
      <c r="T81" s="4"/>
      <c r="U81" s="4"/>
      <c r="V81" s="4"/>
      <c r="W81" s="4"/>
      <c r="X81" s="4"/>
      <c r="Y81" s="4"/>
      <c r="Z81" s="4"/>
      <c r="AA81" s="4"/>
    </row>
    <row r="82" spans="1:27" ht="18" customHeight="1" x14ac:dyDescent="0.35">
      <c r="A82" s="5"/>
      <c r="B82" s="25">
        <f t="shared" si="0"/>
        <v>44</v>
      </c>
      <c r="C82" s="26">
        <f t="shared" si="5"/>
        <v>44531</v>
      </c>
      <c r="D82" s="27">
        <f t="shared" si="6"/>
        <v>4392.1025000000081</v>
      </c>
      <c r="E82" s="28">
        <f t="shared" si="1"/>
        <v>888.32</v>
      </c>
      <c r="F82" s="31"/>
      <c r="G82" s="31"/>
      <c r="H82" s="28">
        <f t="shared" si="2"/>
        <v>16.47</v>
      </c>
      <c r="I82" s="28">
        <f t="shared" si="3"/>
        <v>871.85</v>
      </c>
      <c r="J82" s="27">
        <f t="shared" si="4"/>
        <v>3520.2525000000082</v>
      </c>
      <c r="K82" s="4"/>
      <c r="L82" s="4"/>
      <c r="M82" s="4"/>
      <c r="N82" s="4"/>
      <c r="O82" s="4"/>
      <c r="P82" s="4"/>
      <c r="Q82" s="4"/>
      <c r="R82" s="4"/>
      <c r="S82" s="4"/>
      <c r="T82" s="4"/>
      <c r="U82" s="4"/>
      <c r="V82" s="4"/>
      <c r="W82" s="4"/>
      <c r="X82" s="4"/>
      <c r="Y82" s="4"/>
      <c r="Z82" s="4"/>
      <c r="AA82" s="4"/>
    </row>
    <row r="83" spans="1:27" ht="18" customHeight="1" x14ac:dyDescent="0.35">
      <c r="A83" s="5"/>
      <c r="B83" s="25">
        <f t="shared" si="0"/>
        <v>45</v>
      </c>
      <c r="C83" s="26">
        <f t="shared" si="5"/>
        <v>44562</v>
      </c>
      <c r="D83" s="27">
        <f t="shared" si="6"/>
        <v>3520.2525000000082</v>
      </c>
      <c r="E83" s="28">
        <f t="shared" si="1"/>
        <v>888.32</v>
      </c>
      <c r="F83" s="31"/>
      <c r="G83" s="31"/>
      <c r="H83" s="28">
        <f t="shared" si="2"/>
        <v>13.2</v>
      </c>
      <c r="I83" s="28">
        <f t="shared" si="3"/>
        <v>875.12</v>
      </c>
      <c r="J83" s="27">
        <f t="shared" si="4"/>
        <v>2645.1325000000083</v>
      </c>
      <c r="K83" s="4"/>
      <c r="L83" s="4"/>
      <c r="M83" s="4"/>
      <c r="N83" s="4"/>
      <c r="O83" s="4"/>
      <c r="P83" s="4"/>
      <c r="Q83" s="4"/>
      <c r="R83" s="4"/>
      <c r="S83" s="4"/>
      <c r="T83" s="4"/>
      <c r="U83" s="4"/>
      <c r="V83" s="4"/>
      <c r="W83" s="4"/>
      <c r="X83" s="4"/>
      <c r="Y83" s="4"/>
      <c r="Z83" s="4"/>
      <c r="AA83" s="4"/>
    </row>
    <row r="84" spans="1:27" ht="18" customHeight="1" x14ac:dyDescent="0.35">
      <c r="A84" s="5"/>
      <c r="B84" s="25">
        <f t="shared" si="0"/>
        <v>46</v>
      </c>
      <c r="C84" s="26">
        <f t="shared" si="5"/>
        <v>44593</v>
      </c>
      <c r="D84" s="27">
        <f t="shared" si="6"/>
        <v>2645.1325000000083</v>
      </c>
      <c r="E84" s="28">
        <f t="shared" si="1"/>
        <v>888.32</v>
      </c>
      <c r="F84" s="31"/>
      <c r="G84" s="31"/>
      <c r="H84" s="28">
        <f t="shared" si="2"/>
        <v>9.92</v>
      </c>
      <c r="I84" s="28">
        <f t="shared" si="3"/>
        <v>878.40000000000009</v>
      </c>
      <c r="J84" s="27">
        <f t="shared" si="4"/>
        <v>1766.7325000000083</v>
      </c>
      <c r="K84" s="4"/>
      <c r="L84" s="4"/>
      <c r="M84" s="4"/>
      <c r="N84" s="4"/>
      <c r="O84" s="4"/>
      <c r="P84" s="4"/>
      <c r="Q84" s="4"/>
      <c r="R84" s="4"/>
      <c r="S84" s="4"/>
      <c r="T84" s="4"/>
      <c r="U84" s="4"/>
      <c r="V84" s="4"/>
      <c r="W84" s="4"/>
      <c r="X84" s="4"/>
      <c r="Y84" s="4"/>
      <c r="Z84" s="4"/>
      <c r="AA84" s="4"/>
    </row>
    <row r="85" spans="1:27" ht="18" customHeight="1" x14ac:dyDescent="0.35">
      <c r="A85" s="5"/>
      <c r="B85" s="25">
        <f t="shared" si="0"/>
        <v>47</v>
      </c>
      <c r="C85" s="26">
        <f t="shared" si="5"/>
        <v>44621</v>
      </c>
      <c r="D85" s="27">
        <f t="shared" si="6"/>
        <v>1766.7325000000083</v>
      </c>
      <c r="E85" s="28">
        <f t="shared" si="1"/>
        <v>888.32</v>
      </c>
      <c r="F85" s="31"/>
      <c r="G85" s="31"/>
      <c r="H85" s="28">
        <f t="shared" si="2"/>
        <v>6.63</v>
      </c>
      <c r="I85" s="28">
        <f t="shared" si="3"/>
        <v>881.69</v>
      </c>
      <c r="J85" s="27">
        <f t="shared" si="4"/>
        <v>885.0425000000082</v>
      </c>
      <c r="K85" s="4"/>
      <c r="L85" s="4"/>
      <c r="M85" s="4"/>
      <c r="N85" s="4"/>
      <c r="O85" s="4"/>
      <c r="P85" s="4"/>
      <c r="Q85" s="4"/>
      <c r="R85" s="4"/>
      <c r="S85" s="4"/>
      <c r="T85" s="4"/>
      <c r="U85" s="4"/>
      <c r="V85" s="4"/>
      <c r="W85" s="4"/>
      <c r="X85" s="4"/>
      <c r="Y85" s="4"/>
      <c r="Z85" s="4"/>
      <c r="AA85" s="4"/>
    </row>
    <row r="86" spans="1:27" ht="18" customHeight="1" x14ac:dyDescent="0.35">
      <c r="A86" s="5"/>
      <c r="B86" s="25">
        <f t="shared" si="0"/>
        <v>48</v>
      </c>
      <c r="C86" s="26">
        <f t="shared" si="5"/>
        <v>44652</v>
      </c>
      <c r="D86" s="27">
        <f t="shared" si="6"/>
        <v>885.0425000000082</v>
      </c>
      <c r="E86" s="28">
        <f t="shared" si="1"/>
        <v>888.36</v>
      </c>
      <c r="F86" s="31"/>
      <c r="G86" s="31"/>
      <c r="H86" s="28">
        <f t="shared" si="2"/>
        <v>3.32</v>
      </c>
      <c r="I86" s="28">
        <f t="shared" si="3"/>
        <v>885.04</v>
      </c>
      <c r="J86" s="27">
        <f t="shared" si="4"/>
        <v>2.500000008240022E-3</v>
      </c>
      <c r="K86" s="4"/>
      <c r="L86" s="4"/>
      <c r="M86" s="4"/>
      <c r="N86" s="4"/>
      <c r="O86" s="4"/>
      <c r="P86" s="4"/>
      <c r="Q86" s="4"/>
      <c r="R86" s="4"/>
      <c r="S86" s="4"/>
      <c r="T86" s="4"/>
      <c r="U86" s="4"/>
      <c r="V86" s="4"/>
      <c r="W86" s="4"/>
      <c r="X86" s="4"/>
      <c r="Y86" s="4"/>
      <c r="Z86" s="4"/>
      <c r="AA86" s="4"/>
    </row>
    <row r="87" spans="1:27" ht="18" customHeight="1" x14ac:dyDescent="0.35">
      <c r="A87" s="5"/>
      <c r="B87" s="25" t="str">
        <f t="shared" si="0"/>
        <v/>
      </c>
      <c r="C87" s="26" t="str">
        <f t="shared" si="5"/>
        <v/>
      </c>
      <c r="D87" s="27" t="str">
        <f t="shared" si="6"/>
        <v/>
      </c>
      <c r="E87" s="28" t="str">
        <f t="shared" si="1"/>
        <v/>
      </c>
      <c r="F87" s="31"/>
      <c r="G87" s="31"/>
      <c r="H87" s="28" t="str">
        <f t="shared" si="2"/>
        <v/>
      </c>
      <c r="I87" s="28" t="str">
        <f t="shared" si="3"/>
        <v/>
      </c>
      <c r="J87" s="27" t="str">
        <f t="shared" si="4"/>
        <v/>
      </c>
      <c r="K87" s="4"/>
      <c r="L87" s="4"/>
      <c r="M87" s="4"/>
      <c r="N87" s="4"/>
      <c r="O87" s="4"/>
      <c r="P87" s="4"/>
      <c r="Q87" s="4"/>
      <c r="R87" s="4"/>
      <c r="S87" s="4"/>
      <c r="T87" s="4"/>
      <c r="U87" s="4"/>
      <c r="V87" s="4"/>
      <c r="W87" s="4"/>
      <c r="X87" s="4"/>
      <c r="Y87" s="4"/>
      <c r="Z87" s="4"/>
      <c r="AA87" s="4"/>
    </row>
    <row r="88" spans="1:27" ht="18" customHeight="1" x14ac:dyDescent="0.35">
      <c r="A88" s="5"/>
      <c r="B88" s="25" t="str">
        <f t="shared" si="0"/>
        <v/>
      </c>
      <c r="C88" s="26" t="str">
        <f t="shared" si="5"/>
        <v/>
      </c>
      <c r="D88" s="27" t="str">
        <f t="shared" si="6"/>
        <v/>
      </c>
      <c r="E88" s="28" t="str">
        <f t="shared" si="1"/>
        <v/>
      </c>
      <c r="F88" s="31"/>
      <c r="G88" s="31"/>
      <c r="H88" s="28" t="str">
        <f t="shared" si="2"/>
        <v/>
      </c>
      <c r="I88" s="28" t="str">
        <f t="shared" si="3"/>
        <v/>
      </c>
      <c r="J88" s="27" t="str">
        <f t="shared" si="4"/>
        <v/>
      </c>
      <c r="K88" s="4"/>
      <c r="L88" s="4"/>
      <c r="M88" s="4"/>
      <c r="N88" s="4"/>
      <c r="O88" s="4"/>
      <c r="P88" s="4"/>
      <c r="Q88" s="4"/>
      <c r="R88" s="4"/>
      <c r="S88" s="4"/>
      <c r="T88" s="4"/>
      <c r="U88" s="4"/>
      <c r="V88" s="4"/>
      <c r="W88" s="4"/>
      <c r="X88" s="4"/>
      <c r="Y88" s="4"/>
      <c r="Z88" s="4"/>
      <c r="AA88" s="4"/>
    </row>
    <row r="89" spans="1:27" ht="18" customHeight="1" x14ac:dyDescent="0.35">
      <c r="A89" s="5"/>
      <c r="B89" s="25" t="str">
        <f t="shared" si="0"/>
        <v/>
      </c>
      <c r="C89" s="26" t="str">
        <f t="shared" si="5"/>
        <v/>
      </c>
      <c r="D89" s="27" t="str">
        <f t="shared" si="6"/>
        <v/>
      </c>
      <c r="E89" s="28" t="str">
        <f t="shared" si="1"/>
        <v/>
      </c>
      <c r="F89" s="31"/>
      <c r="G89" s="31"/>
      <c r="H89" s="28" t="str">
        <f t="shared" si="2"/>
        <v/>
      </c>
      <c r="I89" s="28" t="str">
        <f t="shared" si="3"/>
        <v/>
      </c>
      <c r="J89" s="27" t="str">
        <f t="shared" si="4"/>
        <v/>
      </c>
      <c r="K89" s="4"/>
      <c r="L89" s="4"/>
      <c r="M89" s="4"/>
      <c r="N89" s="4"/>
      <c r="O89" s="4"/>
      <c r="P89" s="4"/>
      <c r="Q89" s="4"/>
      <c r="R89" s="4"/>
      <c r="S89" s="4"/>
      <c r="T89" s="4"/>
      <c r="U89" s="4"/>
      <c r="V89" s="4"/>
      <c r="W89" s="4"/>
      <c r="X89" s="4"/>
      <c r="Y89" s="4"/>
      <c r="Z89" s="4"/>
      <c r="AA89" s="4"/>
    </row>
    <row r="90" spans="1:27" ht="18" customHeight="1" x14ac:dyDescent="0.35">
      <c r="A90" s="5"/>
      <c r="B90" s="25" t="str">
        <f t="shared" si="0"/>
        <v/>
      </c>
      <c r="C90" s="26" t="str">
        <f t="shared" si="5"/>
        <v/>
      </c>
      <c r="D90" s="27" t="str">
        <f t="shared" si="6"/>
        <v/>
      </c>
      <c r="E90" s="28" t="str">
        <f t="shared" si="1"/>
        <v/>
      </c>
      <c r="F90" s="31"/>
      <c r="G90" s="31"/>
      <c r="H90" s="28" t="str">
        <f t="shared" si="2"/>
        <v/>
      </c>
      <c r="I90" s="28" t="str">
        <f t="shared" si="3"/>
        <v/>
      </c>
      <c r="J90" s="27" t="str">
        <f t="shared" si="4"/>
        <v/>
      </c>
      <c r="K90" s="4"/>
      <c r="L90" s="4"/>
      <c r="M90" s="4"/>
      <c r="N90" s="4"/>
      <c r="O90" s="4"/>
      <c r="P90" s="4"/>
      <c r="Q90" s="4"/>
      <c r="R90" s="4"/>
      <c r="S90" s="4"/>
      <c r="T90" s="4"/>
      <c r="U90" s="4"/>
      <c r="V90" s="4"/>
      <c r="W90" s="4"/>
      <c r="X90" s="4"/>
      <c r="Y90" s="4"/>
      <c r="Z90" s="4"/>
      <c r="AA90" s="4"/>
    </row>
    <row r="91" spans="1:27" ht="18" customHeight="1" x14ac:dyDescent="0.35">
      <c r="A91" s="5"/>
      <c r="B91" s="25" t="str">
        <f t="shared" si="0"/>
        <v/>
      </c>
      <c r="C91" s="26" t="str">
        <f t="shared" si="5"/>
        <v/>
      </c>
      <c r="D91" s="27" t="str">
        <f t="shared" si="6"/>
        <v/>
      </c>
      <c r="E91" s="28" t="str">
        <f t="shared" si="1"/>
        <v/>
      </c>
      <c r="F91" s="31"/>
      <c r="G91" s="31"/>
      <c r="H91" s="28" t="str">
        <f t="shared" si="2"/>
        <v/>
      </c>
      <c r="I91" s="28" t="str">
        <f t="shared" si="3"/>
        <v/>
      </c>
      <c r="J91" s="27" t="str">
        <f t="shared" si="4"/>
        <v/>
      </c>
      <c r="K91" s="19"/>
      <c r="L91" s="4"/>
      <c r="M91" s="4"/>
      <c r="N91" s="4"/>
      <c r="O91" s="4"/>
      <c r="P91" s="4"/>
      <c r="Q91" s="4"/>
      <c r="R91" s="4"/>
      <c r="S91" s="4"/>
      <c r="T91" s="4"/>
      <c r="U91" s="4"/>
      <c r="V91" s="4"/>
      <c r="W91" s="4"/>
      <c r="X91" s="4"/>
      <c r="Y91" s="4"/>
      <c r="Z91" s="4"/>
      <c r="AA91" s="4"/>
    </row>
    <row r="92" spans="1:27" ht="14.5" x14ac:dyDescent="0.35">
      <c r="B92" s="25" t="str">
        <f t="shared" si="0"/>
        <v/>
      </c>
      <c r="C92" s="26" t="str">
        <f t="shared" si="5"/>
        <v/>
      </c>
      <c r="D92" s="27" t="str">
        <f t="shared" si="6"/>
        <v/>
      </c>
      <c r="E92" s="28" t="str">
        <f t="shared" si="1"/>
        <v/>
      </c>
      <c r="F92" s="31"/>
      <c r="G92" s="31"/>
      <c r="H92" s="28" t="str">
        <f t="shared" si="2"/>
        <v/>
      </c>
      <c r="I92" s="28" t="str">
        <f t="shared" si="3"/>
        <v/>
      </c>
      <c r="J92" s="27" t="str">
        <f t="shared" si="4"/>
        <v/>
      </c>
    </row>
    <row r="93" spans="1:27" ht="15.75" customHeight="1" x14ac:dyDescent="0.35">
      <c r="A93" s="4"/>
      <c r="B93" s="25" t="str">
        <f t="shared" si="0"/>
        <v/>
      </c>
      <c r="C93" s="26" t="str">
        <f t="shared" si="5"/>
        <v/>
      </c>
      <c r="D93" s="27" t="str">
        <f t="shared" si="6"/>
        <v/>
      </c>
      <c r="E93" s="28" t="str">
        <f t="shared" si="1"/>
        <v/>
      </c>
      <c r="F93" s="31"/>
      <c r="G93" s="31"/>
      <c r="H93" s="28" t="str">
        <f t="shared" si="2"/>
        <v/>
      </c>
      <c r="I93" s="28" t="str">
        <f t="shared" si="3"/>
        <v/>
      </c>
      <c r="J93" s="27" t="str">
        <f t="shared" si="4"/>
        <v/>
      </c>
      <c r="K93" s="4"/>
      <c r="L93" s="4"/>
      <c r="M93" s="4"/>
      <c r="N93" s="4"/>
      <c r="O93" s="4"/>
      <c r="P93" s="4"/>
      <c r="Q93" s="4"/>
      <c r="R93" s="4"/>
      <c r="S93" s="4"/>
      <c r="T93" s="4"/>
      <c r="U93" s="4"/>
      <c r="V93" s="4"/>
      <c r="W93" s="4"/>
      <c r="X93" s="4"/>
      <c r="Y93" s="4"/>
      <c r="Z93" s="4"/>
      <c r="AA93" s="4"/>
    </row>
    <row r="94" spans="1:27" ht="15.75" customHeight="1" x14ac:dyDescent="0.35">
      <c r="A94" s="4"/>
      <c r="B94" s="25" t="str">
        <f t="shared" si="0"/>
        <v/>
      </c>
      <c r="C94" s="26" t="str">
        <f t="shared" si="5"/>
        <v/>
      </c>
      <c r="D94" s="27" t="str">
        <f t="shared" si="6"/>
        <v/>
      </c>
      <c r="E94" s="28" t="str">
        <f t="shared" si="1"/>
        <v/>
      </c>
      <c r="F94" s="31"/>
      <c r="G94" s="31"/>
      <c r="H94" s="28" t="str">
        <f t="shared" si="2"/>
        <v/>
      </c>
      <c r="I94" s="28" t="str">
        <f t="shared" si="3"/>
        <v/>
      </c>
      <c r="J94" s="27" t="str">
        <f t="shared" si="4"/>
        <v/>
      </c>
      <c r="K94" s="4"/>
      <c r="L94" s="4"/>
      <c r="M94" s="4"/>
      <c r="N94" s="4"/>
      <c r="O94" s="4"/>
      <c r="P94" s="4"/>
      <c r="Q94" s="4"/>
      <c r="R94" s="4"/>
      <c r="S94" s="4"/>
      <c r="T94" s="4"/>
      <c r="U94" s="4"/>
      <c r="V94" s="4"/>
      <c r="W94" s="4"/>
      <c r="X94" s="4"/>
      <c r="Y94" s="4"/>
      <c r="Z94" s="4"/>
      <c r="AA94" s="4"/>
    </row>
    <row r="95" spans="1:27" ht="15.75" customHeight="1" x14ac:dyDescent="0.35">
      <c r="A95" s="4"/>
      <c r="B95" s="25" t="str">
        <f>IF(J94="","",IF(OR(B94&gt;=$H$33,ROUND(J94,2)&lt;=0),"",B94+1))</f>
        <v/>
      </c>
      <c r="C95" s="26" t="str">
        <f>IF(B95="","",IF($H$32=26,IF(B95=1,$E$24,C94+14),IF($H$32=52,IF(B95=1,$E$24,C94+7),DATE(YEAR($E$24),MONTH($E$24)+(B95-1)*$H$34,IF($H$32=24,IF((1-MOD(B95,2))=1,DAY($E$24)+14,DAY($E$24)),DAY($E$24))))))</f>
        <v/>
      </c>
      <c r="D95" s="27" t="str">
        <f>IF(ISERROR(IF((ROUND(J94,1)&gt;0),J94,"")),"",(IF((ROUND(J94,1)&gt;0),J94,"")))</f>
        <v/>
      </c>
      <c r="E95" s="28" t="str">
        <f>IF(B95="","",IF(OR(B95=$H$33,$E$29&gt;ROUND((1+$E$28)*J94,2)),ROUND((1+$E$28)*J94,2),$E$29))</f>
        <v/>
      </c>
      <c r="F95" s="31"/>
      <c r="G95" s="31"/>
      <c r="H95" s="28" t="str">
        <f>IF(B95="","",ROUND($E$28*J94,2))</f>
        <v/>
      </c>
      <c r="I95" s="28" t="str">
        <f t="shared" si="3"/>
        <v/>
      </c>
      <c r="J95" s="27" t="str">
        <f>IF(B95="","",J94-I95)</f>
        <v/>
      </c>
      <c r="K95" s="4"/>
      <c r="L95" s="4"/>
      <c r="M95" s="4"/>
      <c r="N95" s="4"/>
      <c r="O95" s="4"/>
      <c r="P95" s="4"/>
      <c r="Q95" s="4"/>
      <c r="R95" s="4"/>
      <c r="S95" s="4"/>
      <c r="T95" s="4"/>
      <c r="U95" s="4"/>
      <c r="V95" s="4"/>
      <c r="W95" s="4"/>
      <c r="X95" s="4"/>
      <c r="Y95" s="4"/>
      <c r="Z95" s="4"/>
      <c r="AA95" s="4"/>
    </row>
    <row r="96" spans="1:27" ht="15.75" customHeight="1" x14ac:dyDescent="0.35">
      <c r="A96" s="4"/>
      <c r="B96" s="25" t="str">
        <f t="shared" si="0"/>
        <v/>
      </c>
      <c r="C96" s="26" t="str">
        <f t="shared" si="5"/>
        <v/>
      </c>
      <c r="D96" s="27" t="str">
        <f t="shared" si="6"/>
        <v/>
      </c>
      <c r="E96" s="28" t="str">
        <f t="shared" si="1"/>
        <v/>
      </c>
      <c r="F96" s="31"/>
      <c r="G96" s="31"/>
      <c r="H96" s="28" t="str">
        <f t="shared" si="2"/>
        <v/>
      </c>
      <c r="I96" s="28" t="str">
        <f t="shared" si="3"/>
        <v/>
      </c>
      <c r="J96" s="27" t="str">
        <f t="shared" si="4"/>
        <v/>
      </c>
      <c r="K96" s="4"/>
      <c r="L96" s="4"/>
      <c r="M96" s="4"/>
      <c r="N96" s="4"/>
      <c r="O96" s="4"/>
      <c r="P96" s="4"/>
      <c r="Q96" s="4"/>
      <c r="R96" s="4"/>
      <c r="S96" s="4"/>
      <c r="T96" s="4"/>
      <c r="U96" s="4"/>
      <c r="V96" s="4"/>
      <c r="W96" s="4"/>
      <c r="X96" s="4"/>
      <c r="Y96" s="4"/>
      <c r="Z96" s="4"/>
      <c r="AA96" s="4"/>
    </row>
    <row r="97" spans="1:27" ht="15.75" customHeight="1" x14ac:dyDescent="0.35">
      <c r="A97" s="4"/>
      <c r="B97" s="25" t="str">
        <f t="shared" si="0"/>
        <v/>
      </c>
      <c r="C97" s="26" t="str">
        <f t="shared" si="5"/>
        <v/>
      </c>
      <c r="D97" s="27" t="str">
        <f t="shared" si="6"/>
        <v/>
      </c>
      <c r="E97" s="28" t="str">
        <f t="shared" si="1"/>
        <v/>
      </c>
      <c r="F97" s="31"/>
      <c r="G97" s="31"/>
      <c r="H97" s="28" t="str">
        <f t="shared" si="2"/>
        <v/>
      </c>
      <c r="I97" s="28" t="str">
        <f t="shared" si="3"/>
        <v/>
      </c>
      <c r="J97" s="27" t="str">
        <f t="shared" si="4"/>
        <v/>
      </c>
      <c r="K97" s="4"/>
      <c r="L97" s="4"/>
      <c r="M97" s="4"/>
      <c r="N97" s="4"/>
      <c r="O97" s="4"/>
      <c r="P97" s="4"/>
      <c r="Q97" s="4"/>
      <c r="R97" s="4"/>
      <c r="S97" s="4"/>
      <c r="T97" s="4"/>
      <c r="U97" s="4"/>
      <c r="V97" s="4"/>
      <c r="W97" s="4"/>
      <c r="X97" s="4"/>
      <c r="Y97" s="4"/>
      <c r="Z97" s="4"/>
      <c r="AA97" s="4"/>
    </row>
    <row r="98" spans="1:27" ht="15.75" customHeight="1" x14ac:dyDescent="0.35">
      <c r="A98" s="4"/>
      <c r="B98" s="25" t="str">
        <f t="shared" si="0"/>
        <v/>
      </c>
      <c r="C98" s="26" t="str">
        <f t="shared" si="5"/>
        <v/>
      </c>
      <c r="D98" s="27" t="str">
        <f t="shared" si="6"/>
        <v/>
      </c>
      <c r="E98" s="28" t="str">
        <f t="shared" si="1"/>
        <v/>
      </c>
      <c r="F98" s="31"/>
      <c r="G98" s="31"/>
      <c r="H98" s="28" t="str">
        <f t="shared" si="2"/>
        <v/>
      </c>
      <c r="I98" s="28" t="str">
        <f t="shared" si="3"/>
        <v/>
      </c>
      <c r="J98" s="27" t="str">
        <f t="shared" si="4"/>
        <v/>
      </c>
      <c r="K98" s="4"/>
      <c r="L98" s="4"/>
      <c r="M98" s="4"/>
      <c r="N98" s="4"/>
      <c r="O98" s="4"/>
      <c r="P98" s="4"/>
      <c r="Q98" s="4"/>
      <c r="R98" s="4"/>
      <c r="S98" s="4"/>
      <c r="T98" s="4"/>
      <c r="U98" s="4"/>
      <c r="V98" s="4"/>
      <c r="W98" s="4"/>
      <c r="X98" s="4"/>
      <c r="Y98" s="4"/>
      <c r="Z98" s="4"/>
      <c r="AA98" s="4"/>
    </row>
    <row r="99" spans="1:27" ht="15.75" customHeight="1" x14ac:dyDescent="0.35">
      <c r="A99" s="4"/>
      <c r="B99" s="25" t="str">
        <f t="shared" si="0"/>
        <v/>
      </c>
      <c r="C99" s="26" t="str">
        <f t="shared" si="5"/>
        <v/>
      </c>
      <c r="D99" s="27" t="str">
        <f t="shared" si="6"/>
        <v/>
      </c>
      <c r="E99" s="28" t="str">
        <f t="shared" si="1"/>
        <v/>
      </c>
      <c r="F99" s="31"/>
      <c r="G99" s="31"/>
      <c r="H99" s="28" t="str">
        <f t="shared" si="2"/>
        <v/>
      </c>
      <c r="I99" s="28" t="str">
        <f t="shared" si="3"/>
        <v/>
      </c>
      <c r="J99" s="27" t="str">
        <f t="shared" si="4"/>
        <v/>
      </c>
      <c r="K99" s="4"/>
      <c r="L99" s="4"/>
      <c r="M99" s="4"/>
      <c r="N99" s="4"/>
      <c r="O99" s="4"/>
      <c r="P99" s="4"/>
      <c r="Q99" s="4"/>
      <c r="R99" s="4"/>
      <c r="S99" s="4"/>
      <c r="T99" s="4"/>
      <c r="U99" s="4"/>
      <c r="V99" s="4"/>
      <c r="W99" s="4"/>
      <c r="X99" s="4"/>
      <c r="Y99" s="4"/>
      <c r="Z99" s="4"/>
      <c r="AA99" s="4"/>
    </row>
    <row r="100" spans="1:27" ht="14.5" x14ac:dyDescent="0.35">
      <c r="A100" s="4"/>
      <c r="B100" s="25" t="str">
        <f t="shared" si="0"/>
        <v/>
      </c>
      <c r="C100" s="26" t="str">
        <f t="shared" si="5"/>
        <v/>
      </c>
      <c r="D100" s="27" t="str">
        <f t="shared" si="6"/>
        <v/>
      </c>
      <c r="E100" s="28" t="str">
        <f t="shared" si="1"/>
        <v/>
      </c>
      <c r="F100" s="31"/>
      <c r="G100" s="31"/>
      <c r="H100" s="28" t="str">
        <f t="shared" si="2"/>
        <v/>
      </c>
      <c r="I100" s="28" t="str">
        <f t="shared" si="3"/>
        <v/>
      </c>
      <c r="J100" s="27" t="str">
        <f t="shared" si="4"/>
        <v/>
      </c>
      <c r="K100" s="4"/>
      <c r="L100" s="4"/>
      <c r="M100" s="4"/>
      <c r="N100" s="4"/>
      <c r="O100" s="4"/>
      <c r="P100" s="4"/>
      <c r="Q100" s="4"/>
      <c r="R100" s="4"/>
      <c r="S100" s="4"/>
      <c r="T100" s="4"/>
      <c r="U100" s="4"/>
      <c r="V100" s="4"/>
      <c r="W100" s="4"/>
      <c r="X100" s="4"/>
      <c r="Y100" s="4"/>
      <c r="Z100" s="4"/>
      <c r="AA100" s="4"/>
    </row>
    <row r="101" spans="1:27" ht="14.5" x14ac:dyDescent="0.35">
      <c r="A101" s="4"/>
      <c r="B101" s="25" t="str">
        <f t="shared" si="0"/>
        <v/>
      </c>
      <c r="C101" s="26" t="str">
        <f t="shared" si="5"/>
        <v/>
      </c>
      <c r="D101" s="27" t="str">
        <f t="shared" si="6"/>
        <v/>
      </c>
      <c r="E101" s="28" t="str">
        <f t="shared" si="1"/>
        <v/>
      </c>
      <c r="F101" s="31"/>
      <c r="G101" s="31"/>
      <c r="H101" s="28" t="str">
        <f t="shared" si="2"/>
        <v/>
      </c>
      <c r="I101" s="28" t="str">
        <f t="shared" si="3"/>
        <v/>
      </c>
      <c r="J101" s="27" t="str">
        <f t="shared" si="4"/>
        <v/>
      </c>
      <c r="K101" s="4"/>
      <c r="L101" s="4"/>
      <c r="M101" s="4"/>
      <c r="N101" s="4"/>
      <c r="O101" s="4"/>
      <c r="P101" s="4"/>
      <c r="Q101" s="4"/>
      <c r="R101" s="4"/>
      <c r="S101" s="4"/>
      <c r="T101" s="4"/>
      <c r="U101" s="4"/>
      <c r="V101" s="4"/>
      <c r="W101" s="4"/>
      <c r="X101" s="4"/>
      <c r="Y101" s="4"/>
      <c r="Z101" s="4"/>
      <c r="AA101" s="4"/>
    </row>
    <row r="102" spans="1:27" ht="14.5" x14ac:dyDescent="0.35">
      <c r="A102" s="4"/>
      <c r="B102" s="25" t="str">
        <f t="shared" si="0"/>
        <v/>
      </c>
      <c r="C102" s="26" t="str">
        <f t="shared" si="5"/>
        <v/>
      </c>
      <c r="D102" s="27" t="str">
        <f t="shared" si="6"/>
        <v/>
      </c>
      <c r="E102" s="28" t="str">
        <f t="shared" si="1"/>
        <v/>
      </c>
      <c r="F102" s="31"/>
      <c r="G102" s="31"/>
      <c r="H102" s="28" t="str">
        <f t="shared" si="2"/>
        <v/>
      </c>
      <c r="I102" s="28" t="str">
        <f t="shared" si="3"/>
        <v/>
      </c>
      <c r="J102" s="27" t="str">
        <f t="shared" si="4"/>
        <v/>
      </c>
      <c r="K102" s="4"/>
      <c r="L102" s="4"/>
      <c r="M102" s="4"/>
      <c r="N102" s="4"/>
      <c r="O102" s="4"/>
      <c r="P102" s="4"/>
      <c r="Q102" s="4"/>
      <c r="R102" s="4"/>
      <c r="S102" s="4"/>
      <c r="T102" s="4"/>
      <c r="U102" s="4"/>
      <c r="V102" s="4"/>
      <c r="W102" s="4"/>
      <c r="X102" s="4"/>
      <c r="Y102" s="4"/>
      <c r="Z102" s="4"/>
      <c r="AA102" s="4"/>
    </row>
    <row r="103" spans="1:27" ht="14.5" x14ac:dyDescent="0.35">
      <c r="A103" s="4"/>
      <c r="B103" s="25" t="str">
        <f t="shared" si="0"/>
        <v/>
      </c>
      <c r="C103" s="26" t="str">
        <f t="shared" si="5"/>
        <v/>
      </c>
      <c r="D103" s="27" t="str">
        <f t="shared" si="6"/>
        <v/>
      </c>
      <c r="E103" s="28" t="str">
        <f t="shared" si="1"/>
        <v/>
      </c>
      <c r="F103" s="31"/>
      <c r="G103" s="31"/>
      <c r="H103" s="28" t="str">
        <f t="shared" si="2"/>
        <v/>
      </c>
      <c r="I103" s="28" t="str">
        <f t="shared" si="3"/>
        <v/>
      </c>
      <c r="J103" s="27" t="str">
        <f t="shared" si="4"/>
        <v/>
      </c>
      <c r="K103" s="4"/>
      <c r="L103" s="4"/>
      <c r="M103" s="4"/>
      <c r="N103" s="4"/>
      <c r="O103" s="4"/>
      <c r="P103" s="4"/>
      <c r="Q103" s="4"/>
      <c r="R103" s="4"/>
      <c r="S103" s="4"/>
      <c r="T103" s="4"/>
      <c r="U103" s="4"/>
      <c r="V103" s="4"/>
      <c r="W103" s="4"/>
      <c r="X103" s="4"/>
      <c r="Y103" s="4"/>
      <c r="Z103" s="4"/>
      <c r="AA103" s="4"/>
    </row>
    <row r="104" spans="1:27" ht="14.5" x14ac:dyDescent="0.35">
      <c r="A104" s="4"/>
      <c r="B104" s="25" t="str">
        <f t="shared" si="0"/>
        <v/>
      </c>
      <c r="C104" s="26" t="str">
        <f t="shared" si="5"/>
        <v/>
      </c>
      <c r="D104" s="27" t="str">
        <f t="shared" si="6"/>
        <v/>
      </c>
      <c r="E104" s="28" t="str">
        <f t="shared" si="1"/>
        <v/>
      </c>
      <c r="F104" s="31"/>
      <c r="G104" s="31"/>
      <c r="H104" s="28" t="str">
        <f t="shared" si="2"/>
        <v/>
      </c>
      <c r="I104" s="28" t="str">
        <f t="shared" si="3"/>
        <v/>
      </c>
      <c r="J104" s="27" t="str">
        <f t="shared" si="4"/>
        <v/>
      </c>
      <c r="K104" s="4"/>
      <c r="L104" s="4"/>
      <c r="M104" s="4"/>
      <c r="N104" s="4"/>
      <c r="O104" s="4"/>
      <c r="P104" s="4"/>
      <c r="Q104" s="4"/>
      <c r="R104" s="4"/>
      <c r="S104" s="4"/>
      <c r="T104" s="4"/>
      <c r="U104" s="4"/>
      <c r="V104" s="4"/>
      <c r="W104" s="4"/>
      <c r="X104" s="4"/>
      <c r="Y104" s="4"/>
      <c r="Z104" s="4"/>
      <c r="AA104" s="4"/>
    </row>
    <row r="105" spans="1:27" ht="14.5" x14ac:dyDescent="0.35">
      <c r="A105" s="4"/>
      <c r="B105" s="25" t="str">
        <f t="shared" si="0"/>
        <v/>
      </c>
      <c r="C105" s="26" t="str">
        <f t="shared" si="5"/>
        <v/>
      </c>
      <c r="D105" s="27" t="str">
        <f t="shared" si="6"/>
        <v/>
      </c>
      <c r="E105" s="28" t="str">
        <f t="shared" si="1"/>
        <v/>
      </c>
      <c r="F105" s="31"/>
      <c r="G105" s="31"/>
      <c r="H105" s="28" t="str">
        <f t="shared" si="2"/>
        <v/>
      </c>
      <c r="I105" s="28" t="str">
        <f t="shared" si="3"/>
        <v/>
      </c>
      <c r="J105" s="27" t="str">
        <f t="shared" si="4"/>
        <v/>
      </c>
      <c r="K105" s="4"/>
      <c r="L105" s="4"/>
      <c r="M105" s="4"/>
      <c r="N105" s="4"/>
      <c r="O105" s="4"/>
      <c r="P105" s="4"/>
      <c r="Q105" s="4"/>
      <c r="R105" s="4"/>
      <c r="S105" s="4"/>
      <c r="T105" s="4"/>
      <c r="U105" s="4"/>
      <c r="V105" s="4"/>
      <c r="W105" s="4"/>
      <c r="X105" s="4"/>
      <c r="Y105" s="4"/>
      <c r="Z105" s="4"/>
      <c r="AA105" s="4"/>
    </row>
    <row r="106" spans="1:27" ht="14.5" x14ac:dyDescent="0.35">
      <c r="A106" s="4"/>
      <c r="B106" s="25" t="str">
        <f t="shared" si="0"/>
        <v/>
      </c>
      <c r="C106" s="26" t="str">
        <f t="shared" si="5"/>
        <v/>
      </c>
      <c r="D106" s="27" t="str">
        <f t="shared" si="6"/>
        <v/>
      </c>
      <c r="E106" s="28" t="str">
        <f t="shared" si="1"/>
        <v/>
      </c>
      <c r="F106" s="31"/>
      <c r="G106" s="31"/>
      <c r="H106" s="28" t="str">
        <f t="shared" si="2"/>
        <v/>
      </c>
      <c r="I106" s="28" t="str">
        <f t="shared" si="3"/>
        <v/>
      </c>
      <c r="J106" s="27" t="str">
        <f t="shared" si="4"/>
        <v/>
      </c>
      <c r="K106" s="4"/>
      <c r="L106" s="4"/>
      <c r="M106" s="4"/>
      <c r="N106" s="4"/>
      <c r="O106" s="4"/>
      <c r="P106" s="4"/>
      <c r="Q106" s="4"/>
      <c r="R106" s="4"/>
      <c r="S106" s="4"/>
      <c r="T106" s="4"/>
      <c r="U106" s="4"/>
      <c r="V106" s="4"/>
      <c r="W106" s="4"/>
      <c r="X106" s="4"/>
      <c r="Y106" s="4"/>
      <c r="Z106" s="4"/>
      <c r="AA106" s="4"/>
    </row>
    <row r="107" spans="1:27" ht="14.5" x14ac:dyDescent="0.35">
      <c r="A107" s="4"/>
      <c r="B107" s="25" t="str">
        <f t="shared" si="0"/>
        <v/>
      </c>
      <c r="C107" s="26" t="str">
        <f t="shared" si="5"/>
        <v/>
      </c>
      <c r="D107" s="27" t="str">
        <f t="shared" si="6"/>
        <v/>
      </c>
      <c r="E107" s="28" t="str">
        <f t="shared" si="1"/>
        <v/>
      </c>
      <c r="F107" s="31"/>
      <c r="G107" s="31"/>
      <c r="H107" s="28" t="str">
        <f t="shared" si="2"/>
        <v/>
      </c>
      <c r="I107" s="28" t="str">
        <f t="shared" si="3"/>
        <v/>
      </c>
      <c r="J107" s="27" t="str">
        <f t="shared" si="4"/>
        <v/>
      </c>
      <c r="K107" s="4"/>
      <c r="L107" s="4"/>
      <c r="M107" s="4"/>
      <c r="N107" s="4"/>
      <c r="O107" s="4"/>
      <c r="P107" s="4"/>
      <c r="Q107" s="4"/>
      <c r="R107" s="4"/>
      <c r="S107" s="4"/>
      <c r="T107" s="4"/>
      <c r="U107" s="4"/>
      <c r="V107" s="4"/>
      <c r="W107" s="4"/>
      <c r="X107" s="4"/>
      <c r="Y107" s="4"/>
      <c r="Z107" s="4"/>
      <c r="AA107" s="4"/>
    </row>
    <row r="108" spans="1:27" ht="14.5" x14ac:dyDescent="0.35">
      <c r="A108" s="4"/>
      <c r="B108" s="25" t="str">
        <f t="shared" si="0"/>
        <v/>
      </c>
      <c r="C108" s="26" t="str">
        <f t="shared" si="5"/>
        <v/>
      </c>
      <c r="D108" s="27" t="str">
        <f t="shared" si="6"/>
        <v/>
      </c>
      <c r="E108" s="28" t="str">
        <f t="shared" si="1"/>
        <v/>
      </c>
      <c r="F108" s="31"/>
      <c r="G108" s="31"/>
      <c r="H108" s="28" t="str">
        <f t="shared" si="2"/>
        <v/>
      </c>
      <c r="I108" s="28" t="str">
        <f t="shared" si="3"/>
        <v/>
      </c>
      <c r="J108" s="27" t="str">
        <f t="shared" si="4"/>
        <v/>
      </c>
      <c r="K108" s="4"/>
      <c r="L108" s="4"/>
      <c r="M108" s="4"/>
      <c r="N108" s="4"/>
      <c r="O108" s="4"/>
      <c r="P108" s="4"/>
      <c r="Q108" s="4"/>
      <c r="R108" s="4"/>
      <c r="S108" s="4"/>
      <c r="T108" s="4"/>
      <c r="U108" s="4"/>
      <c r="V108" s="4"/>
      <c r="W108" s="4"/>
      <c r="X108" s="4"/>
      <c r="Y108" s="4"/>
      <c r="Z108" s="4"/>
      <c r="AA108" s="4"/>
    </row>
    <row r="109" spans="1:27" ht="14.5" x14ac:dyDescent="0.35">
      <c r="A109" s="4"/>
      <c r="B109" s="25" t="str">
        <f t="shared" si="0"/>
        <v/>
      </c>
      <c r="C109" s="26" t="str">
        <f t="shared" si="5"/>
        <v/>
      </c>
      <c r="D109" s="27" t="str">
        <f t="shared" si="6"/>
        <v/>
      </c>
      <c r="E109" s="28" t="str">
        <f t="shared" si="1"/>
        <v/>
      </c>
      <c r="F109" s="31"/>
      <c r="G109" s="31"/>
      <c r="H109" s="28" t="str">
        <f t="shared" si="2"/>
        <v/>
      </c>
      <c r="I109" s="28" t="str">
        <f t="shared" si="3"/>
        <v/>
      </c>
      <c r="J109" s="27" t="str">
        <f t="shared" si="4"/>
        <v/>
      </c>
      <c r="K109" s="4"/>
      <c r="L109" s="4"/>
      <c r="M109" s="4"/>
      <c r="N109" s="4"/>
      <c r="O109" s="4"/>
      <c r="P109" s="4"/>
      <c r="Q109" s="4"/>
      <c r="R109" s="4"/>
      <c r="S109" s="4"/>
      <c r="T109" s="4"/>
      <c r="U109" s="4"/>
      <c r="V109" s="4"/>
      <c r="W109" s="4"/>
      <c r="X109" s="4"/>
      <c r="Y109" s="4"/>
      <c r="Z109" s="4"/>
      <c r="AA109" s="4"/>
    </row>
    <row r="110" spans="1:27" ht="14.5" x14ac:dyDescent="0.35">
      <c r="A110" s="4"/>
      <c r="B110" s="25" t="str">
        <f t="shared" si="0"/>
        <v/>
      </c>
      <c r="C110" s="26" t="str">
        <f t="shared" si="5"/>
        <v/>
      </c>
      <c r="D110" s="27" t="str">
        <f t="shared" si="6"/>
        <v/>
      </c>
      <c r="E110" s="28" t="str">
        <f t="shared" si="1"/>
        <v/>
      </c>
      <c r="F110" s="31"/>
      <c r="G110" s="31"/>
      <c r="H110" s="28" t="str">
        <f t="shared" si="2"/>
        <v/>
      </c>
      <c r="I110" s="28" t="str">
        <f t="shared" si="3"/>
        <v/>
      </c>
      <c r="J110" s="27" t="str">
        <f t="shared" si="4"/>
        <v/>
      </c>
      <c r="K110" s="4"/>
      <c r="L110" s="4"/>
      <c r="M110" s="4"/>
      <c r="N110" s="4"/>
      <c r="O110" s="4"/>
      <c r="P110" s="4"/>
      <c r="Q110" s="4"/>
      <c r="R110" s="4"/>
      <c r="S110" s="4"/>
      <c r="T110" s="4"/>
      <c r="U110" s="4"/>
      <c r="V110" s="4"/>
      <c r="W110" s="4"/>
      <c r="X110" s="4"/>
      <c r="Y110" s="4"/>
      <c r="Z110" s="4"/>
      <c r="AA110" s="4"/>
    </row>
    <row r="111" spans="1:27" ht="14.5" x14ac:dyDescent="0.35">
      <c r="A111" s="4"/>
      <c r="B111" s="25" t="str">
        <f t="shared" si="0"/>
        <v/>
      </c>
      <c r="C111" s="26" t="str">
        <f t="shared" si="5"/>
        <v/>
      </c>
      <c r="D111" s="27" t="str">
        <f t="shared" si="6"/>
        <v/>
      </c>
      <c r="E111" s="28" t="str">
        <f t="shared" si="1"/>
        <v/>
      </c>
      <c r="F111" s="31"/>
      <c r="G111" s="31"/>
      <c r="H111" s="28" t="str">
        <f t="shared" si="2"/>
        <v/>
      </c>
      <c r="I111" s="28" t="str">
        <f t="shared" si="3"/>
        <v/>
      </c>
      <c r="J111" s="27" t="str">
        <f t="shared" si="4"/>
        <v/>
      </c>
      <c r="K111" s="4"/>
      <c r="L111" s="4"/>
      <c r="M111" s="4"/>
      <c r="N111" s="4"/>
      <c r="O111" s="4"/>
      <c r="P111" s="4"/>
      <c r="Q111" s="4"/>
      <c r="R111" s="4"/>
      <c r="S111" s="4"/>
      <c r="T111" s="4"/>
      <c r="U111" s="4"/>
      <c r="V111" s="4"/>
      <c r="W111" s="4"/>
      <c r="X111" s="4"/>
      <c r="Y111" s="4"/>
      <c r="Z111" s="4"/>
      <c r="AA111" s="4"/>
    </row>
    <row r="112" spans="1:27" ht="14.5" x14ac:dyDescent="0.35">
      <c r="A112" s="4"/>
      <c r="B112" s="25" t="str">
        <f t="shared" si="0"/>
        <v/>
      </c>
      <c r="C112" s="26" t="str">
        <f t="shared" si="5"/>
        <v/>
      </c>
      <c r="D112" s="27" t="str">
        <f t="shared" si="6"/>
        <v/>
      </c>
      <c r="E112" s="28" t="str">
        <f t="shared" si="1"/>
        <v/>
      </c>
      <c r="F112" s="31"/>
      <c r="G112" s="31"/>
      <c r="H112" s="28" t="str">
        <f t="shared" si="2"/>
        <v/>
      </c>
      <c r="I112" s="28" t="str">
        <f t="shared" si="3"/>
        <v/>
      </c>
      <c r="J112" s="27" t="str">
        <f t="shared" si="4"/>
        <v/>
      </c>
      <c r="K112" s="4"/>
      <c r="L112" s="4"/>
      <c r="M112" s="4"/>
      <c r="N112" s="4"/>
      <c r="O112" s="4"/>
      <c r="P112" s="4"/>
      <c r="Q112" s="4"/>
      <c r="R112" s="4"/>
      <c r="S112" s="4"/>
      <c r="T112" s="4"/>
      <c r="U112" s="4"/>
      <c r="V112" s="4"/>
      <c r="W112" s="4"/>
      <c r="X112" s="4"/>
      <c r="Y112" s="4"/>
      <c r="Z112" s="4"/>
      <c r="AA112" s="4"/>
    </row>
    <row r="113" spans="1:27" ht="14.5" x14ac:dyDescent="0.35">
      <c r="A113" s="4"/>
      <c r="B113" s="25" t="str">
        <f t="shared" si="0"/>
        <v/>
      </c>
      <c r="C113" s="26" t="str">
        <f t="shared" si="5"/>
        <v/>
      </c>
      <c r="D113" s="27" t="str">
        <f t="shared" si="6"/>
        <v/>
      </c>
      <c r="E113" s="28" t="str">
        <f t="shared" si="1"/>
        <v/>
      </c>
      <c r="F113" s="31"/>
      <c r="G113" s="31"/>
      <c r="H113" s="28" t="str">
        <f t="shared" si="2"/>
        <v/>
      </c>
      <c r="I113" s="28" t="str">
        <f t="shared" si="3"/>
        <v/>
      </c>
      <c r="J113" s="27" t="str">
        <f t="shared" si="4"/>
        <v/>
      </c>
      <c r="K113" s="4"/>
      <c r="L113" s="4"/>
      <c r="M113" s="4"/>
      <c r="N113" s="4"/>
      <c r="O113" s="4"/>
      <c r="P113" s="4"/>
      <c r="Q113" s="4"/>
      <c r="R113" s="4"/>
      <c r="S113" s="4"/>
      <c r="T113" s="4"/>
      <c r="U113" s="4"/>
      <c r="V113" s="4"/>
      <c r="W113" s="4"/>
      <c r="X113" s="4"/>
      <c r="Y113" s="4"/>
      <c r="Z113" s="4"/>
      <c r="AA113" s="4"/>
    </row>
    <row r="114" spans="1:27" ht="14.5" x14ac:dyDescent="0.35">
      <c r="A114" s="4"/>
      <c r="B114" s="25" t="str">
        <f t="shared" si="0"/>
        <v/>
      </c>
      <c r="C114" s="26" t="str">
        <f t="shared" si="5"/>
        <v/>
      </c>
      <c r="D114" s="27" t="str">
        <f t="shared" si="6"/>
        <v/>
      </c>
      <c r="E114" s="28" t="str">
        <f t="shared" si="1"/>
        <v/>
      </c>
      <c r="F114" s="31"/>
      <c r="G114" s="31"/>
      <c r="H114" s="28" t="str">
        <f t="shared" si="2"/>
        <v/>
      </c>
      <c r="I114" s="28" t="str">
        <f t="shared" si="3"/>
        <v/>
      </c>
      <c r="J114" s="27" t="str">
        <f t="shared" si="4"/>
        <v/>
      </c>
      <c r="K114" s="4"/>
      <c r="L114" s="4"/>
      <c r="M114" s="4"/>
      <c r="N114" s="4"/>
      <c r="O114" s="4"/>
      <c r="P114" s="4"/>
      <c r="Q114" s="4"/>
      <c r="R114" s="4"/>
      <c r="S114" s="4"/>
      <c r="T114" s="4"/>
      <c r="U114" s="4"/>
      <c r="V114" s="4"/>
      <c r="W114" s="4"/>
      <c r="X114" s="4"/>
      <c r="Y114" s="4"/>
      <c r="Z114" s="4"/>
      <c r="AA114" s="4"/>
    </row>
    <row r="115" spans="1:27" ht="14.5" x14ac:dyDescent="0.35">
      <c r="A115" s="4"/>
      <c r="B115" s="25" t="str">
        <f t="shared" si="0"/>
        <v/>
      </c>
      <c r="C115" s="26" t="str">
        <f t="shared" si="5"/>
        <v/>
      </c>
      <c r="D115" s="27" t="str">
        <f t="shared" si="6"/>
        <v/>
      </c>
      <c r="E115" s="28" t="str">
        <f t="shared" si="1"/>
        <v/>
      </c>
      <c r="F115" s="31"/>
      <c r="G115" s="31"/>
      <c r="H115" s="28" t="str">
        <f t="shared" si="2"/>
        <v/>
      </c>
      <c r="I115" s="28" t="str">
        <f t="shared" si="3"/>
        <v/>
      </c>
      <c r="J115" s="27" t="str">
        <f t="shared" si="4"/>
        <v/>
      </c>
      <c r="K115" s="4"/>
      <c r="L115" s="4"/>
      <c r="M115" s="4"/>
      <c r="N115" s="4"/>
      <c r="O115" s="4"/>
      <c r="P115" s="4"/>
      <c r="Q115" s="4"/>
      <c r="R115" s="4"/>
      <c r="S115" s="4"/>
      <c r="T115" s="4"/>
      <c r="U115" s="4"/>
      <c r="V115" s="4"/>
      <c r="W115" s="4"/>
      <c r="X115" s="4"/>
      <c r="Y115" s="4"/>
      <c r="Z115" s="4"/>
      <c r="AA115" s="4"/>
    </row>
    <row r="116" spans="1:27" ht="14.5" x14ac:dyDescent="0.35">
      <c r="A116" s="4"/>
      <c r="B116" s="25" t="str">
        <f t="shared" si="0"/>
        <v/>
      </c>
      <c r="C116" s="26" t="str">
        <f t="shared" si="5"/>
        <v/>
      </c>
      <c r="D116" s="27" t="str">
        <f t="shared" si="6"/>
        <v/>
      </c>
      <c r="E116" s="28" t="str">
        <f t="shared" si="1"/>
        <v/>
      </c>
      <c r="F116" s="31"/>
      <c r="G116" s="31"/>
      <c r="H116" s="28" t="str">
        <f t="shared" si="2"/>
        <v/>
      </c>
      <c r="I116" s="28" t="str">
        <f t="shared" si="3"/>
        <v/>
      </c>
      <c r="J116" s="27" t="str">
        <f t="shared" si="4"/>
        <v/>
      </c>
      <c r="K116" s="4"/>
      <c r="L116" s="4"/>
      <c r="M116" s="4"/>
      <c r="N116" s="4"/>
      <c r="O116" s="4"/>
      <c r="P116" s="4"/>
      <c r="Q116" s="4"/>
      <c r="R116" s="4"/>
      <c r="S116" s="4"/>
      <c r="T116" s="4"/>
      <c r="U116" s="4"/>
      <c r="V116" s="4"/>
      <c r="W116" s="4"/>
      <c r="X116" s="4"/>
      <c r="Y116" s="4"/>
      <c r="Z116" s="4"/>
      <c r="AA116" s="4"/>
    </row>
    <row r="117" spans="1:27" ht="14.5" x14ac:dyDescent="0.35">
      <c r="A117" s="4"/>
      <c r="B117" s="25" t="str">
        <f t="shared" si="0"/>
        <v/>
      </c>
      <c r="C117" s="26" t="str">
        <f t="shared" si="5"/>
        <v/>
      </c>
      <c r="D117" s="27" t="str">
        <f t="shared" si="6"/>
        <v/>
      </c>
      <c r="E117" s="28" t="str">
        <f t="shared" si="1"/>
        <v/>
      </c>
      <c r="F117" s="31"/>
      <c r="G117" s="31"/>
      <c r="H117" s="28" t="str">
        <f t="shared" si="2"/>
        <v/>
      </c>
      <c r="I117" s="28" t="str">
        <f t="shared" si="3"/>
        <v/>
      </c>
      <c r="J117" s="27" t="str">
        <f t="shared" si="4"/>
        <v/>
      </c>
      <c r="K117" s="4"/>
      <c r="L117" s="4"/>
      <c r="M117" s="4"/>
      <c r="N117" s="4"/>
      <c r="O117" s="4"/>
      <c r="P117" s="4"/>
      <c r="Q117" s="4"/>
      <c r="R117" s="4"/>
      <c r="S117" s="4"/>
      <c r="T117" s="4"/>
      <c r="U117" s="4"/>
      <c r="V117" s="4"/>
      <c r="W117" s="4"/>
      <c r="X117" s="4"/>
      <c r="Y117" s="4"/>
      <c r="Z117" s="4"/>
      <c r="AA117" s="4"/>
    </row>
    <row r="118" spans="1:27" ht="14.5" x14ac:dyDescent="0.35">
      <c r="A118" s="4"/>
      <c r="B118" s="25" t="str">
        <f t="shared" si="0"/>
        <v/>
      </c>
      <c r="C118" s="26" t="str">
        <f t="shared" si="5"/>
        <v/>
      </c>
      <c r="D118" s="27" t="str">
        <f t="shared" si="6"/>
        <v/>
      </c>
      <c r="E118" s="28" t="str">
        <f t="shared" si="1"/>
        <v/>
      </c>
      <c r="F118" s="31"/>
      <c r="G118" s="31"/>
      <c r="H118" s="28" t="str">
        <f t="shared" si="2"/>
        <v/>
      </c>
      <c r="I118" s="28" t="str">
        <f t="shared" si="3"/>
        <v/>
      </c>
      <c r="J118" s="27" t="str">
        <f t="shared" si="4"/>
        <v/>
      </c>
      <c r="K118" s="4"/>
      <c r="L118" s="4"/>
      <c r="M118" s="4"/>
      <c r="N118" s="4"/>
      <c r="O118" s="4"/>
      <c r="P118" s="4"/>
      <c r="Q118" s="4"/>
      <c r="R118" s="4"/>
      <c r="S118" s="4"/>
      <c r="T118" s="4"/>
      <c r="U118" s="4"/>
      <c r="V118" s="4"/>
      <c r="W118" s="4"/>
      <c r="X118" s="4"/>
      <c r="Y118" s="4"/>
      <c r="Z118" s="4"/>
      <c r="AA118" s="4"/>
    </row>
    <row r="119" spans="1:27" ht="14.5" x14ac:dyDescent="0.35">
      <c r="A119" s="4"/>
      <c r="B119" s="25" t="str">
        <f t="shared" si="0"/>
        <v/>
      </c>
      <c r="C119" s="26" t="str">
        <f t="shared" si="5"/>
        <v/>
      </c>
      <c r="D119" s="27" t="str">
        <f t="shared" si="6"/>
        <v/>
      </c>
      <c r="E119" s="28" t="str">
        <f t="shared" si="1"/>
        <v/>
      </c>
      <c r="F119" s="31"/>
      <c r="G119" s="31"/>
      <c r="H119" s="28" t="str">
        <f t="shared" si="2"/>
        <v/>
      </c>
      <c r="I119" s="28" t="str">
        <f t="shared" si="3"/>
        <v/>
      </c>
      <c r="J119" s="27" t="str">
        <f t="shared" si="4"/>
        <v/>
      </c>
      <c r="K119" s="4"/>
      <c r="L119" s="4"/>
      <c r="M119" s="4"/>
      <c r="N119" s="4"/>
      <c r="O119" s="4"/>
      <c r="P119" s="4"/>
      <c r="Q119" s="4"/>
      <c r="R119" s="4"/>
      <c r="S119" s="4"/>
      <c r="T119" s="4"/>
      <c r="U119" s="4"/>
      <c r="V119" s="4"/>
      <c r="W119" s="4"/>
      <c r="X119" s="4"/>
      <c r="Y119" s="4"/>
      <c r="Z119" s="4"/>
      <c r="AA119" s="4"/>
    </row>
    <row r="120" spans="1:27" ht="14.5" x14ac:dyDescent="0.35">
      <c r="A120" s="4"/>
      <c r="B120" s="25" t="str">
        <f t="shared" si="0"/>
        <v/>
      </c>
      <c r="C120" s="26" t="str">
        <f t="shared" si="5"/>
        <v/>
      </c>
      <c r="D120" s="27" t="str">
        <f t="shared" si="6"/>
        <v/>
      </c>
      <c r="E120" s="28" t="str">
        <f t="shared" si="1"/>
        <v/>
      </c>
      <c r="F120" s="31"/>
      <c r="G120" s="31"/>
      <c r="H120" s="28" t="str">
        <f t="shared" si="2"/>
        <v/>
      </c>
      <c r="I120" s="28" t="str">
        <f t="shared" si="3"/>
        <v/>
      </c>
      <c r="J120" s="27" t="str">
        <f t="shared" si="4"/>
        <v/>
      </c>
      <c r="K120" s="4"/>
      <c r="L120" s="4"/>
      <c r="M120" s="4"/>
      <c r="N120" s="4"/>
      <c r="O120" s="4"/>
      <c r="P120" s="4"/>
      <c r="Q120" s="4"/>
      <c r="R120" s="4"/>
      <c r="S120" s="4"/>
      <c r="T120" s="4"/>
      <c r="U120" s="4"/>
      <c r="V120" s="4"/>
      <c r="W120" s="4"/>
      <c r="X120" s="4"/>
      <c r="Y120" s="4"/>
      <c r="Z120" s="4"/>
      <c r="AA120" s="4"/>
    </row>
    <row r="121" spans="1:27" ht="14.5" x14ac:dyDescent="0.35">
      <c r="A121" s="4"/>
      <c r="B121" s="25" t="str">
        <f t="shared" si="0"/>
        <v/>
      </c>
      <c r="C121" s="26" t="str">
        <f t="shared" si="5"/>
        <v/>
      </c>
      <c r="D121" s="27" t="str">
        <f t="shared" si="6"/>
        <v/>
      </c>
      <c r="E121" s="28" t="str">
        <f t="shared" si="1"/>
        <v/>
      </c>
      <c r="F121" s="31"/>
      <c r="G121" s="31"/>
      <c r="H121" s="28" t="str">
        <f t="shared" si="2"/>
        <v/>
      </c>
      <c r="I121" s="28" t="str">
        <f t="shared" si="3"/>
        <v/>
      </c>
      <c r="J121" s="27" t="str">
        <f t="shared" si="4"/>
        <v/>
      </c>
      <c r="K121" s="4"/>
      <c r="L121" s="4"/>
      <c r="M121" s="4"/>
      <c r="N121" s="4"/>
      <c r="O121" s="4"/>
      <c r="P121" s="4"/>
      <c r="Q121" s="4"/>
      <c r="R121" s="4"/>
      <c r="S121" s="4"/>
      <c r="T121" s="4"/>
      <c r="U121" s="4"/>
      <c r="V121" s="4"/>
      <c r="W121" s="4"/>
      <c r="X121" s="4"/>
      <c r="Y121" s="4"/>
      <c r="Z121" s="4"/>
      <c r="AA121" s="4"/>
    </row>
    <row r="122" spans="1:27" ht="14.5" x14ac:dyDescent="0.35">
      <c r="A122" s="4"/>
      <c r="B122" s="25" t="str">
        <f t="shared" si="0"/>
        <v/>
      </c>
      <c r="C122" s="26" t="str">
        <f t="shared" si="5"/>
        <v/>
      </c>
      <c r="D122" s="27" t="str">
        <f t="shared" si="6"/>
        <v/>
      </c>
      <c r="E122" s="28" t="str">
        <f t="shared" si="1"/>
        <v/>
      </c>
      <c r="F122" s="31"/>
      <c r="G122" s="31"/>
      <c r="H122" s="28" t="str">
        <f t="shared" si="2"/>
        <v/>
      </c>
      <c r="I122" s="28" t="str">
        <f t="shared" si="3"/>
        <v/>
      </c>
      <c r="J122" s="27" t="str">
        <f t="shared" si="4"/>
        <v/>
      </c>
      <c r="K122" s="4"/>
      <c r="L122" s="4"/>
      <c r="M122" s="4"/>
      <c r="N122" s="4"/>
      <c r="O122" s="4"/>
      <c r="P122" s="4"/>
      <c r="Q122" s="4"/>
      <c r="R122" s="4"/>
      <c r="S122" s="4"/>
      <c r="T122" s="4"/>
      <c r="U122" s="4"/>
      <c r="V122" s="4"/>
      <c r="W122" s="4"/>
      <c r="X122" s="4"/>
      <c r="Y122" s="4"/>
      <c r="Z122" s="4"/>
      <c r="AA122" s="4"/>
    </row>
    <row r="123" spans="1:27" ht="14.5" x14ac:dyDescent="0.35">
      <c r="A123" s="4"/>
      <c r="B123" s="25" t="str">
        <f t="shared" si="0"/>
        <v/>
      </c>
      <c r="C123" s="26" t="str">
        <f t="shared" si="5"/>
        <v/>
      </c>
      <c r="D123" s="27" t="str">
        <f t="shared" si="6"/>
        <v/>
      </c>
      <c r="E123" s="28" t="str">
        <f t="shared" si="1"/>
        <v/>
      </c>
      <c r="F123" s="31"/>
      <c r="G123" s="31"/>
      <c r="H123" s="28" t="str">
        <f t="shared" si="2"/>
        <v/>
      </c>
      <c r="I123" s="28" t="str">
        <f t="shared" si="3"/>
        <v/>
      </c>
      <c r="J123" s="27" t="str">
        <f t="shared" si="4"/>
        <v/>
      </c>
      <c r="K123" s="4"/>
      <c r="L123" s="4"/>
      <c r="M123" s="4"/>
      <c r="N123" s="4"/>
      <c r="O123" s="4"/>
      <c r="P123" s="4"/>
      <c r="Q123" s="4"/>
      <c r="R123" s="4"/>
      <c r="S123" s="4"/>
      <c r="T123" s="4"/>
      <c r="U123" s="4"/>
      <c r="V123" s="4"/>
      <c r="W123" s="4"/>
      <c r="X123" s="4"/>
      <c r="Y123" s="4"/>
      <c r="Z123" s="4"/>
      <c r="AA123" s="4"/>
    </row>
    <row r="124" spans="1:27" ht="14.5" x14ac:dyDescent="0.35">
      <c r="A124" s="4"/>
      <c r="B124" s="25" t="str">
        <f t="shared" si="0"/>
        <v/>
      </c>
      <c r="C124" s="26" t="str">
        <f t="shared" si="5"/>
        <v/>
      </c>
      <c r="D124" s="27" t="str">
        <f t="shared" si="6"/>
        <v/>
      </c>
      <c r="E124" s="28" t="str">
        <f t="shared" si="1"/>
        <v/>
      </c>
      <c r="F124" s="31"/>
      <c r="G124" s="31"/>
      <c r="H124" s="28" t="str">
        <f t="shared" si="2"/>
        <v/>
      </c>
      <c r="I124" s="28" t="str">
        <f t="shared" si="3"/>
        <v/>
      </c>
      <c r="J124" s="27" t="str">
        <f t="shared" si="4"/>
        <v/>
      </c>
      <c r="K124" s="4"/>
      <c r="L124" s="4"/>
      <c r="M124" s="4"/>
      <c r="N124" s="4"/>
      <c r="O124" s="4"/>
      <c r="P124" s="4"/>
      <c r="Q124" s="4"/>
      <c r="R124" s="4"/>
      <c r="S124" s="4"/>
      <c r="T124" s="4"/>
      <c r="U124" s="4"/>
      <c r="V124" s="4"/>
      <c r="W124" s="4"/>
      <c r="X124" s="4"/>
      <c r="Y124" s="4"/>
      <c r="Z124" s="4"/>
      <c r="AA124" s="4"/>
    </row>
    <row r="125" spans="1:27" ht="14.5" x14ac:dyDescent="0.35">
      <c r="A125" s="4"/>
      <c r="B125" s="25" t="str">
        <f t="shared" si="0"/>
        <v/>
      </c>
      <c r="C125" s="26" t="str">
        <f t="shared" si="5"/>
        <v/>
      </c>
      <c r="D125" s="27" t="str">
        <f t="shared" si="6"/>
        <v/>
      </c>
      <c r="E125" s="28" t="str">
        <f t="shared" si="1"/>
        <v/>
      </c>
      <c r="F125" s="31"/>
      <c r="G125" s="31"/>
      <c r="H125" s="28" t="str">
        <f t="shared" si="2"/>
        <v/>
      </c>
      <c r="I125" s="28" t="str">
        <f t="shared" si="3"/>
        <v/>
      </c>
      <c r="J125" s="27" t="str">
        <f t="shared" si="4"/>
        <v/>
      </c>
      <c r="K125" s="4"/>
      <c r="L125" s="4"/>
      <c r="M125" s="4"/>
      <c r="N125" s="4"/>
      <c r="O125" s="4"/>
      <c r="P125" s="4"/>
      <c r="Q125" s="4"/>
      <c r="R125" s="4"/>
      <c r="S125" s="4"/>
      <c r="T125" s="4"/>
      <c r="U125" s="4"/>
      <c r="V125" s="4"/>
      <c r="W125" s="4"/>
      <c r="X125" s="4"/>
      <c r="Y125" s="4"/>
      <c r="Z125" s="4"/>
      <c r="AA125" s="4"/>
    </row>
    <row r="126" spans="1:27" ht="14.5" x14ac:dyDescent="0.35">
      <c r="A126" s="4"/>
      <c r="B126" s="25" t="str">
        <f t="shared" si="0"/>
        <v/>
      </c>
      <c r="C126" s="26" t="str">
        <f t="shared" si="5"/>
        <v/>
      </c>
      <c r="D126" s="27" t="str">
        <f t="shared" si="6"/>
        <v/>
      </c>
      <c r="E126" s="28" t="str">
        <f t="shared" si="1"/>
        <v/>
      </c>
      <c r="F126" s="31"/>
      <c r="G126" s="31"/>
      <c r="H126" s="28" t="str">
        <f t="shared" si="2"/>
        <v/>
      </c>
      <c r="I126" s="28" t="str">
        <f t="shared" si="3"/>
        <v/>
      </c>
      <c r="J126" s="27" t="str">
        <f t="shared" si="4"/>
        <v/>
      </c>
      <c r="K126" s="4"/>
      <c r="L126" s="4"/>
      <c r="M126" s="4"/>
      <c r="N126" s="4"/>
      <c r="O126" s="4"/>
      <c r="P126" s="4"/>
      <c r="Q126" s="4"/>
      <c r="R126" s="4"/>
      <c r="S126" s="4"/>
      <c r="T126" s="4"/>
      <c r="U126" s="4"/>
      <c r="V126" s="4"/>
      <c r="W126" s="4"/>
      <c r="X126" s="4"/>
      <c r="Y126" s="4"/>
      <c r="Z126" s="4"/>
      <c r="AA126" s="4"/>
    </row>
    <row r="127" spans="1:27" ht="14.5" x14ac:dyDescent="0.35">
      <c r="A127" s="4"/>
      <c r="B127" s="25" t="str">
        <f t="shared" si="0"/>
        <v/>
      </c>
      <c r="C127" s="26" t="str">
        <f t="shared" si="5"/>
        <v/>
      </c>
      <c r="D127" s="27" t="str">
        <f t="shared" si="6"/>
        <v/>
      </c>
      <c r="E127" s="28" t="str">
        <f t="shared" si="1"/>
        <v/>
      </c>
      <c r="F127" s="31"/>
      <c r="G127" s="31"/>
      <c r="H127" s="28" t="str">
        <f t="shared" si="2"/>
        <v/>
      </c>
      <c r="I127" s="28" t="str">
        <f t="shared" si="3"/>
        <v/>
      </c>
      <c r="J127" s="27" t="str">
        <f t="shared" si="4"/>
        <v/>
      </c>
      <c r="K127" s="4"/>
      <c r="L127" s="4"/>
      <c r="M127" s="4"/>
      <c r="N127" s="4"/>
      <c r="O127" s="4"/>
      <c r="P127" s="4"/>
      <c r="Q127" s="4"/>
      <c r="R127" s="4"/>
      <c r="S127" s="4"/>
      <c r="T127" s="4"/>
      <c r="U127" s="4"/>
      <c r="V127" s="4"/>
      <c r="W127" s="4"/>
      <c r="X127" s="4"/>
      <c r="Y127" s="4"/>
      <c r="Z127" s="4"/>
      <c r="AA127" s="4"/>
    </row>
    <row r="128" spans="1:27" ht="14.5" x14ac:dyDescent="0.35">
      <c r="A128" s="4"/>
      <c r="B128" s="25" t="str">
        <f t="shared" si="0"/>
        <v/>
      </c>
      <c r="C128" s="26" t="str">
        <f t="shared" si="5"/>
        <v/>
      </c>
      <c r="D128" s="27" t="str">
        <f t="shared" si="6"/>
        <v/>
      </c>
      <c r="E128" s="28" t="str">
        <f t="shared" si="1"/>
        <v/>
      </c>
      <c r="F128" s="31"/>
      <c r="G128" s="31"/>
      <c r="H128" s="28" t="str">
        <f t="shared" si="2"/>
        <v/>
      </c>
      <c r="I128" s="28" t="str">
        <f t="shared" si="3"/>
        <v/>
      </c>
      <c r="J128" s="27" t="str">
        <f t="shared" si="4"/>
        <v/>
      </c>
      <c r="K128" s="4"/>
      <c r="L128" s="4"/>
      <c r="M128" s="4"/>
      <c r="N128" s="4"/>
      <c r="O128" s="4"/>
      <c r="P128" s="4"/>
      <c r="Q128" s="4"/>
      <c r="R128" s="4"/>
      <c r="S128" s="4"/>
      <c r="T128" s="4"/>
      <c r="U128" s="4"/>
      <c r="V128" s="4"/>
      <c r="W128" s="4"/>
      <c r="X128" s="4"/>
      <c r="Y128" s="4"/>
      <c r="Z128" s="4"/>
      <c r="AA128" s="4"/>
    </row>
    <row r="129" spans="1:27" ht="14.5" x14ac:dyDescent="0.35">
      <c r="A129" s="4"/>
      <c r="B129" s="25" t="str">
        <f t="shared" si="0"/>
        <v/>
      </c>
      <c r="C129" s="26" t="str">
        <f t="shared" si="5"/>
        <v/>
      </c>
      <c r="D129" s="27" t="str">
        <f t="shared" si="6"/>
        <v/>
      </c>
      <c r="E129" s="28" t="str">
        <f t="shared" si="1"/>
        <v/>
      </c>
      <c r="F129" s="31"/>
      <c r="G129" s="31"/>
      <c r="H129" s="28" t="str">
        <f t="shared" si="2"/>
        <v/>
      </c>
      <c r="I129" s="28" t="str">
        <f t="shared" si="3"/>
        <v/>
      </c>
      <c r="J129" s="27" t="str">
        <f t="shared" si="4"/>
        <v/>
      </c>
      <c r="K129" s="4"/>
      <c r="L129" s="4"/>
      <c r="M129" s="4"/>
      <c r="N129" s="4"/>
      <c r="O129" s="4"/>
      <c r="P129" s="4"/>
      <c r="Q129" s="4"/>
      <c r="R129" s="4"/>
      <c r="S129" s="4"/>
      <c r="T129" s="4"/>
      <c r="U129" s="4"/>
      <c r="V129" s="4"/>
      <c r="W129" s="4"/>
      <c r="X129" s="4"/>
      <c r="Y129" s="4"/>
      <c r="Z129" s="4"/>
      <c r="AA129" s="4"/>
    </row>
    <row r="130" spans="1:27" ht="14.5" x14ac:dyDescent="0.35">
      <c r="A130" s="4"/>
      <c r="B130" s="25" t="str">
        <f t="shared" si="0"/>
        <v/>
      </c>
      <c r="C130" s="26" t="str">
        <f t="shared" si="5"/>
        <v/>
      </c>
      <c r="D130" s="27" t="str">
        <f t="shared" si="6"/>
        <v/>
      </c>
      <c r="E130" s="28" t="str">
        <f t="shared" si="1"/>
        <v/>
      </c>
      <c r="F130" s="31"/>
      <c r="G130" s="31"/>
      <c r="H130" s="28" t="str">
        <f t="shared" si="2"/>
        <v/>
      </c>
      <c r="I130" s="28" t="str">
        <f t="shared" si="3"/>
        <v/>
      </c>
      <c r="J130" s="27" t="str">
        <f t="shared" si="4"/>
        <v/>
      </c>
      <c r="K130" s="4"/>
      <c r="L130" s="4"/>
      <c r="M130" s="4"/>
      <c r="N130" s="4"/>
      <c r="O130" s="4"/>
      <c r="P130" s="4"/>
      <c r="Q130" s="4"/>
      <c r="R130" s="4"/>
      <c r="S130" s="4"/>
      <c r="T130" s="4"/>
      <c r="U130" s="4"/>
      <c r="V130" s="4"/>
      <c r="W130" s="4"/>
      <c r="X130" s="4"/>
      <c r="Y130" s="4"/>
      <c r="Z130" s="4"/>
      <c r="AA130" s="4"/>
    </row>
    <row r="131" spans="1:27" ht="14.5" x14ac:dyDescent="0.35">
      <c r="A131" s="4"/>
      <c r="B131" s="25" t="str">
        <f t="shared" si="0"/>
        <v/>
      </c>
      <c r="C131" s="26" t="str">
        <f t="shared" si="5"/>
        <v/>
      </c>
      <c r="D131" s="27" t="str">
        <f t="shared" si="6"/>
        <v/>
      </c>
      <c r="E131" s="28" t="str">
        <f t="shared" si="1"/>
        <v/>
      </c>
      <c r="F131" s="31"/>
      <c r="G131" s="31"/>
      <c r="H131" s="28" t="str">
        <f t="shared" si="2"/>
        <v/>
      </c>
      <c r="I131" s="28" t="str">
        <f t="shared" si="3"/>
        <v/>
      </c>
      <c r="J131" s="27" t="str">
        <f t="shared" si="4"/>
        <v/>
      </c>
      <c r="K131" s="4"/>
      <c r="L131" s="4"/>
      <c r="M131" s="4"/>
      <c r="N131" s="4"/>
      <c r="O131" s="4"/>
      <c r="P131" s="4"/>
      <c r="Q131" s="4"/>
      <c r="R131" s="4"/>
      <c r="S131" s="4"/>
      <c r="T131" s="4"/>
      <c r="U131" s="4"/>
      <c r="V131" s="4"/>
      <c r="W131" s="4"/>
      <c r="X131" s="4"/>
      <c r="Y131" s="4"/>
      <c r="Z131" s="4"/>
      <c r="AA131" s="4"/>
    </row>
    <row r="132" spans="1:27" ht="14.5" x14ac:dyDescent="0.35">
      <c r="A132" s="4"/>
      <c r="B132" s="25" t="str">
        <f t="shared" si="0"/>
        <v/>
      </c>
      <c r="C132" s="26" t="str">
        <f t="shared" si="5"/>
        <v/>
      </c>
      <c r="D132" s="27" t="str">
        <f t="shared" si="6"/>
        <v/>
      </c>
      <c r="E132" s="28" t="str">
        <f t="shared" si="1"/>
        <v/>
      </c>
      <c r="F132" s="31"/>
      <c r="G132" s="31"/>
      <c r="H132" s="28" t="str">
        <f t="shared" si="2"/>
        <v/>
      </c>
      <c r="I132" s="28" t="str">
        <f t="shared" si="3"/>
        <v/>
      </c>
      <c r="J132" s="27" t="str">
        <f t="shared" si="4"/>
        <v/>
      </c>
      <c r="K132" s="4"/>
      <c r="L132" s="4"/>
      <c r="M132" s="4"/>
      <c r="N132" s="4"/>
      <c r="O132" s="4"/>
      <c r="P132" s="4"/>
      <c r="Q132" s="4"/>
      <c r="R132" s="4"/>
      <c r="S132" s="4"/>
      <c r="T132" s="4"/>
      <c r="U132" s="4"/>
      <c r="V132" s="4"/>
      <c r="W132" s="4"/>
      <c r="X132" s="4"/>
      <c r="Y132" s="4"/>
      <c r="Z132" s="4"/>
      <c r="AA132" s="4"/>
    </row>
    <row r="133" spans="1:27" ht="14.5" x14ac:dyDescent="0.35">
      <c r="A133" s="4"/>
      <c r="B133" s="25" t="str">
        <f t="shared" si="0"/>
        <v/>
      </c>
      <c r="C133" s="26" t="str">
        <f t="shared" si="5"/>
        <v/>
      </c>
      <c r="D133" s="27" t="str">
        <f t="shared" si="6"/>
        <v/>
      </c>
      <c r="E133" s="28" t="str">
        <f t="shared" si="1"/>
        <v/>
      </c>
      <c r="F133" s="31"/>
      <c r="G133" s="31"/>
      <c r="H133" s="28" t="str">
        <f t="shared" si="2"/>
        <v/>
      </c>
      <c r="I133" s="28" t="str">
        <f t="shared" si="3"/>
        <v/>
      </c>
      <c r="J133" s="27" t="str">
        <f t="shared" si="4"/>
        <v/>
      </c>
      <c r="K133" s="4"/>
      <c r="L133" s="4"/>
      <c r="M133" s="4"/>
      <c r="N133" s="4"/>
      <c r="O133" s="4"/>
      <c r="P133" s="4"/>
      <c r="Q133" s="4"/>
      <c r="R133" s="4"/>
      <c r="S133" s="4"/>
      <c r="T133" s="4"/>
      <c r="U133" s="4"/>
      <c r="V133" s="4"/>
      <c r="W133" s="4"/>
      <c r="X133" s="4"/>
      <c r="Y133" s="4"/>
      <c r="Z133" s="4"/>
      <c r="AA133" s="4"/>
    </row>
    <row r="134" spans="1:27" ht="14.5" x14ac:dyDescent="0.35">
      <c r="A134" s="4"/>
      <c r="B134" s="25" t="str">
        <f t="shared" si="0"/>
        <v/>
      </c>
      <c r="C134" s="26" t="str">
        <f t="shared" si="5"/>
        <v/>
      </c>
      <c r="D134" s="27" t="str">
        <f t="shared" si="6"/>
        <v/>
      </c>
      <c r="E134" s="28" t="str">
        <f t="shared" si="1"/>
        <v/>
      </c>
      <c r="F134" s="31"/>
      <c r="G134" s="31"/>
      <c r="H134" s="28" t="str">
        <f t="shared" si="2"/>
        <v/>
      </c>
      <c r="I134" s="28" t="str">
        <f t="shared" si="3"/>
        <v/>
      </c>
      <c r="J134" s="27" t="str">
        <f t="shared" si="4"/>
        <v/>
      </c>
      <c r="K134" s="4"/>
      <c r="L134" s="4"/>
      <c r="M134" s="4"/>
      <c r="N134" s="4"/>
      <c r="O134" s="4"/>
      <c r="P134" s="4"/>
      <c r="Q134" s="4"/>
      <c r="R134" s="4"/>
      <c r="S134" s="4"/>
      <c r="T134" s="4"/>
      <c r="U134" s="4"/>
      <c r="V134" s="4"/>
      <c r="W134" s="4"/>
      <c r="X134" s="4"/>
      <c r="Y134" s="4"/>
      <c r="Z134" s="4"/>
      <c r="AA134" s="4"/>
    </row>
    <row r="135" spans="1:27" ht="14.5" x14ac:dyDescent="0.35">
      <c r="A135" s="4"/>
      <c r="B135" s="25" t="str">
        <f t="shared" si="0"/>
        <v/>
      </c>
      <c r="C135" s="26" t="str">
        <f t="shared" si="5"/>
        <v/>
      </c>
      <c r="D135" s="27" t="str">
        <f t="shared" si="6"/>
        <v/>
      </c>
      <c r="E135" s="28" t="str">
        <f t="shared" si="1"/>
        <v/>
      </c>
      <c r="F135" s="31"/>
      <c r="G135" s="31"/>
      <c r="H135" s="28" t="str">
        <f t="shared" si="2"/>
        <v/>
      </c>
      <c r="I135" s="28" t="str">
        <f t="shared" si="3"/>
        <v/>
      </c>
      <c r="J135" s="27" t="str">
        <f t="shared" si="4"/>
        <v/>
      </c>
      <c r="K135" s="4"/>
      <c r="L135" s="4"/>
      <c r="M135" s="4"/>
      <c r="N135" s="4"/>
      <c r="O135" s="4"/>
      <c r="P135" s="4"/>
      <c r="Q135" s="4"/>
      <c r="R135" s="4"/>
      <c r="S135" s="4"/>
      <c r="T135" s="4"/>
      <c r="U135" s="4"/>
      <c r="V135" s="4"/>
      <c r="W135" s="4"/>
      <c r="X135" s="4"/>
      <c r="Y135" s="4"/>
      <c r="Z135" s="4"/>
      <c r="AA135" s="4"/>
    </row>
    <row r="136" spans="1:27" ht="14.5" x14ac:dyDescent="0.35">
      <c r="A136" s="4"/>
      <c r="B136" s="25" t="str">
        <f t="shared" si="0"/>
        <v/>
      </c>
      <c r="C136" s="26" t="str">
        <f t="shared" si="5"/>
        <v/>
      </c>
      <c r="D136" s="27" t="str">
        <f t="shared" si="6"/>
        <v/>
      </c>
      <c r="E136" s="28" t="str">
        <f t="shared" si="1"/>
        <v/>
      </c>
      <c r="F136" s="31"/>
      <c r="G136" s="31"/>
      <c r="H136" s="28" t="str">
        <f t="shared" si="2"/>
        <v/>
      </c>
      <c r="I136" s="28" t="str">
        <f t="shared" si="3"/>
        <v/>
      </c>
      <c r="J136" s="27" t="str">
        <f t="shared" si="4"/>
        <v/>
      </c>
      <c r="K136" s="4"/>
      <c r="L136" s="4"/>
      <c r="M136" s="4"/>
      <c r="N136" s="4"/>
      <c r="O136" s="4"/>
      <c r="P136" s="4"/>
      <c r="Q136" s="4"/>
      <c r="R136" s="4"/>
      <c r="S136" s="4"/>
      <c r="T136" s="4"/>
      <c r="U136" s="4"/>
      <c r="V136" s="4"/>
      <c r="W136" s="4"/>
      <c r="X136" s="4"/>
      <c r="Y136" s="4"/>
      <c r="Z136" s="4"/>
      <c r="AA136" s="4"/>
    </row>
    <row r="137" spans="1:27" ht="14.5" x14ac:dyDescent="0.35">
      <c r="A137" s="4"/>
      <c r="B137" s="25" t="str">
        <f t="shared" si="0"/>
        <v/>
      </c>
      <c r="C137" s="26" t="str">
        <f t="shared" si="5"/>
        <v/>
      </c>
      <c r="D137" s="27" t="str">
        <f t="shared" si="6"/>
        <v/>
      </c>
      <c r="E137" s="28" t="str">
        <f t="shared" si="1"/>
        <v/>
      </c>
      <c r="F137" s="31"/>
      <c r="G137" s="31"/>
      <c r="H137" s="28" t="str">
        <f t="shared" si="2"/>
        <v/>
      </c>
      <c r="I137" s="28" t="str">
        <f t="shared" si="3"/>
        <v/>
      </c>
      <c r="J137" s="27" t="str">
        <f t="shared" si="4"/>
        <v/>
      </c>
      <c r="K137" s="4"/>
      <c r="L137" s="4"/>
      <c r="M137" s="4"/>
      <c r="N137" s="4"/>
      <c r="O137" s="4"/>
      <c r="P137" s="4"/>
      <c r="Q137" s="4"/>
      <c r="R137" s="4"/>
      <c r="S137" s="4"/>
      <c r="T137" s="4"/>
      <c r="U137" s="4"/>
      <c r="V137" s="4"/>
      <c r="W137" s="4"/>
      <c r="X137" s="4"/>
      <c r="Y137" s="4"/>
      <c r="Z137" s="4"/>
      <c r="AA137" s="4"/>
    </row>
    <row r="138" spans="1:27" ht="14.5" x14ac:dyDescent="0.35">
      <c r="A138" s="4"/>
      <c r="B138" s="25" t="str">
        <f t="shared" si="0"/>
        <v/>
      </c>
      <c r="C138" s="26" t="str">
        <f t="shared" si="5"/>
        <v/>
      </c>
      <c r="D138" s="27" t="str">
        <f t="shared" si="6"/>
        <v/>
      </c>
      <c r="E138" s="28" t="str">
        <f t="shared" si="1"/>
        <v/>
      </c>
      <c r="F138" s="31"/>
      <c r="G138" s="31"/>
      <c r="H138" s="28" t="str">
        <f t="shared" si="2"/>
        <v/>
      </c>
      <c r="I138" s="28" t="str">
        <f t="shared" si="3"/>
        <v/>
      </c>
      <c r="J138" s="27" t="str">
        <f t="shared" si="4"/>
        <v/>
      </c>
      <c r="K138" s="4"/>
      <c r="L138" s="4"/>
      <c r="M138" s="4"/>
      <c r="N138" s="4"/>
      <c r="O138" s="4"/>
      <c r="P138" s="4"/>
      <c r="Q138" s="4"/>
      <c r="R138" s="4"/>
      <c r="S138" s="4"/>
      <c r="T138" s="4"/>
      <c r="U138" s="4"/>
      <c r="V138" s="4"/>
      <c r="W138" s="4"/>
      <c r="X138" s="4"/>
      <c r="Y138" s="4"/>
      <c r="Z138" s="4"/>
      <c r="AA138" s="4"/>
    </row>
    <row r="139" spans="1:27" ht="14.5" x14ac:dyDescent="0.35">
      <c r="A139" s="4"/>
      <c r="B139" s="25" t="str">
        <f t="shared" si="0"/>
        <v/>
      </c>
      <c r="C139" s="26" t="str">
        <f t="shared" si="5"/>
        <v/>
      </c>
      <c r="D139" s="27" t="str">
        <f t="shared" si="6"/>
        <v/>
      </c>
      <c r="E139" s="28" t="str">
        <f t="shared" si="1"/>
        <v/>
      </c>
      <c r="F139" s="31"/>
      <c r="G139" s="31"/>
      <c r="H139" s="28" t="str">
        <f t="shared" si="2"/>
        <v/>
      </c>
      <c r="I139" s="28" t="str">
        <f t="shared" si="3"/>
        <v/>
      </c>
      <c r="J139" s="27" t="str">
        <f t="shared" si="4"/>
        <v/>
      </c>
      <c r="K139" s="4"/>
      <c r="L139" s="4"/>
      <c r="M139" s="4"/>
      <c r="N139" s="4"/>
      <c r="O139" s="4"/>
      <c r="P139" s="4"/>
      <c r="Q139" s="4"/>
      <c r="R139" s="4"/>
      <c r="S139" s="4"/>
      <c r="T139" s="4"/>
      <c r="U139" s="4"/>
      <c r="V139" s="4"/>
      <c r="W139" s="4"/>
      <c r="X139" s="4"/>
      <c r="Y139" s="4"/>
      <c r="Z139" s="4"/>
      <c r="AA139" s="4"/>
    </row>
    <row r="140" spans="1:27" ht="14.5" x14ac:dyDescent="0.35">
      <c r="A140" s="4"/>
      <c r="B140" s="25" t="str">
        <f t="shared" si="0"/>
        <v/>
      </c>
      <c r="C140" s="26" t="str">
        <f t="shared" si="5"/>
        <v/>
      </c>
      <c r="D140" s="27" t="str">
        <f t="shared" si="6"/>
        <v/>
      </c>
      <c r="E140" s="28" t="str">
        <f t="shared" si="1"/>
        <v/>
      </c>
      <c r="F140" s="31"/>
      <c r="G140" s="31"/>
      <c r="H140" s="28" t="str">
        <f t="shared" si="2"/>
        <v/>
      </c>
      <c r="I140" s="28" t="str">
        <f t="shared" si="3"/>
        <v/>
      </c>
      <c r="J140" s="27" t="str">
        <f t="shared" si="4"/>
        <v/>
      </c>
      <c r="K140" s="4"/>
      <c r="L140" s="4"/>
      <c r="M140" s="4"/>
      <c r="N140" s="4"/>
      <c r="O140" s="4"/>
      <c r="P140" s="4"/>
      <c r="Q140" s="4"/>
      <c r="R140" s="4"/>
      <c r="S140" s="4"/>
      <c r="T140" s="4"/>
      <c r="U140" s="4"/>
      <c r="V140" s="4"/>
      <c r="W140" s="4"/>
      <c r="X140" s="4"/>
      <c r="Y140" s="4"/>
      <c r="Z140" s="4"/>
      <c r="AA140" s="4"/>
    </row>
    <row r="141" spans="1:27" ht="14.5" x14ac:dyDescent="0.35">
      <c r="A141" s="4"/>
      <c r="B141" s="25" t="str">
        <f t="shared" si="0"/>
        <v/>
      </c>
      <c r="C141" s="26" t="str">
        <f t="shared" si="5"/>
        <v/>
      </c>
      <c r="D141" s="27" t="str">
        <f t="shared" si="6"/>
        <v/>
      </c>
      <c r="E141" s="28" t="str">
        <f t="shared" si="1"/>
        <v/>
      </c>
      <c r="F141" s="31"/>
      <c r="G141" s="31"/>
      <c r="H141" s="28" t="str">
        <f t="shared" si="2"/>
        <v/>
      </c>
      <c r="I141" s="28" t="str">
        <f t="shared" si="3"/>
        <v/>
      </c>
      <c r="J141" s="27" t="str">
        <f t="shared" si="4"/>
        <v/>
      </c>
      <c r="K141" s="4"/>
      <c r="L141" s="4"/>
      <c r="M141" s="4"/>
      <c r="N141" s="4"/>
      <c r="O141" s="4"/>
      <c r="P141" s="4"/>
      <c r="Q141" s="4"/>
      <c r="R141" s="4"/>
      <c r="S141" s="4"/>
      <c r="T141" s="4"/>
      <c r="U141" s="4"/>
      <c r="V141" s="4"/>
      <c r="W141" s="4"/>
      <c r="X141" s="4"/>
      <c r="Y141" s="4"/>
      <c r="Z141" s="4"/>
      <c r="AA141" s="4"/>
    </row>
    <row r="142" spans="1:27" ht="14.5" x14ac:dyDescent="0.35">
      <c r="A142" s="4"/>
      <c r="B142" s="25" t="str">
        <f t="shared" si="0"/>
        <v/>
      </c>
      <c r="C142" s="26" t="str">
        <f t="shared" si="5"/>
        <v/>
      </c>
      <c r="D142" s="27" t="str">
        <f t="shared" si="6"/>
        <v/>
      </c>
      <c r="E142" s="28" t="str">
        <f t="shared" si="1"/>
        <v/>
      </c>
      <c r="F142" s="31"/>
      <c r="G142" s="31"/>
      <c r="H142" s="28" t="str">
        <f t="shared" si="2"/>
        <v/>
      </c>
      <c r="I142" s="28" t="str">
        <f t="shared" si="3"/>
        <v/>
      </c>
      <c r="J142" s="27" t="str">
        <f t="shared" si="4"/>
        <v/>
      </c>
      <c r="K142" s="4"/>
      <c r="L142" s="4"/>
      <c r="M142" s="4"/>
      <c r="N142" s="4"/>
      <c r="O142" s="4"/>
      <c r="P142" s="4"/>
      <c r="Q142" s="4"/>
      <c r="R142" s="4"/>
      <c r="S142" s="4"/>
      <c r="T142" s="4"/>
      <c r="U142" s="4"/>
      <c r="V142" s="4"/>
      <c r="W142" s="4"/>
      <c r="X142" s="4"/>
      <c r="Y142" s="4"/>
      <c r="Z142" s="4"/>
      <c r="AA142" s="4"/>
    </row>
    <row r="143" spans="1:27" ht="14.5" x14ac:dyDescent="0.35">
      <c r="A143" s="4"/>
      <c r="B143" s="25" t="str">
        <f t="shared" si="0"/>
        <v/>
      </c>
      <c r="C143" s="26" t="str">
        <f t="shared" si="5"/>
        <v/>
      </c>
      <c r="D143" s="27" t="str">
        <f t="shared" si="6"/>
        <v/>
      </c>
      <c r="E143" s="28" t="str">
        <f t="shared" si="1"/>
        <v/>
      </c>
      <c r="F143" s="31"/>
      <c r="G143" s="31"/>
      <c r="H143" s="28" t="str">
        <f t="shared" si="2"/>
        <v/>
      </c>
      <c r="I143" s="28" t="str">
        <f t="shared" si="3"/>
        <v/>
      </c>
      <c r="J143" s="27" t="str">
        <f t="shared" si="4"/>
        <v/>
      </c>
      <c r="K143" s="4"/>
      <c r="L143" s="4"/>
      <c r="M143" s="4"/>
      <c r="N143" s="4"/>
      <c r="O143" s="4"/>
      <c r="P143" s="4"/>
      <c r="Q143" s="4"/>
      <c r="R143" s="4"/>
      <c r="S143" s="4"/>
      <c r="T143" s="4"/>
      <c r="U143" s="4"/>
      <c r="V143" s="4"/>
      <c r="W143" s="4"/>
      <c r="X143" s="4"/>
      <c r="Y143" s="4"/>
      <c r="Z143" s="4"/>
      <c r="AA143" s="4"/>
    </row>
    <row r="144" spans="1:27" ht="14.5" x14ac:dyDescent="0.35">
      <c r="A144" s="4"/>
      <c r="B144" s="25" t="str">
        <f t="shared" si="0"/>
        <v/>
      </c>
      <c r="C144" s="26" t="str">
        <f t="shared" si="5"/>
        <v/>
      </c>
      <c r="D144" s="27" t="str">
        <f t="shared" si="6"/>
        <v/>
      </c>
      <c r="E144" s="28" t="str">
        <f t="shared" si="1"/>
        <v/>
      </c>
      <c r="F144" s="31"/>
      <c r="G144" s="31"/>
      <c r="H144" s="28" t="str">
        <f t="shared" si="2"/>
        <v/>
      </c>
      <c r="I144" s="28" t="str">
        <f t="shared" si="3"/>
        <v/>
      </c>
      <c r="J144" s="27" t="str">
        <f t="shared" si="4"/>
        <v/>
      </c>
      <c r="K144" s="4"/>
      <c r="L144" s="4"/>
      <c r="M144" s="4"/>
      <c r="N144" s="4"/>
      <c r="O144" s="4"/>
      <c r="P144" s="4"/>
      <c r="Q144" s="4"/>
      <c r="R144" s="4"/>
      <c r="S144" s="4"/>
      <c r="T144" s="4"/>
      <c r="U144" s="4"/>
      <c r="V144" s="4"/>
      <c r="W144" s="4"/>
      <c r="X144" s="4"/>
      <c r="Y144" s="4"/>
      <c r="Z144" s="4"/>
      <c r="AA144" s="4"/>
    </row>
    <row r="145" spans="1:27" ht="14.5" x14ac:dyDescent="0.35">
      <c r="A145" s="4"/>
      <c r="B145" s="25" t="str">
        <f t="shared" si="0"/>
        <v/>
      </c>
      <c r="C145" s="26" t="str">
        <f t="shared" si="5"/>
        <v/>
      </c>
      <c r="D145" s="27" t="str">
        <f t="shared" si="6"/>
        <v/>
      </c>
      <c r="E145" s="28" t="str">
        <f t="shared" si="1"/>
        <v/>
      </c>
      <c r="F145" s="31"/>
      <c r="G145" s="31"/>
      <c r="H145" s="28" t="str">
        <f t="shared" si="2"/>
        <v/>
      </c>
      <c r="I145" s="28" t="str">
        <f t="shared" si="3"/>
        <v/>
      </c>
      <c r="J145" s="27" t="str">
        <f t="shared" si="4"/>
        <v/>
      </c>
      <c r="K145" s="4"/>
      <c r="L145" s="4"/>
      <c r="M145" s="4"/>
      <c r="N145" s="4"/>
      <c r="O145" s="4"/>
      <c r="P145" s="4"/>
      <c r="Q145" s="4"/>
      <c r="R145" s="4"/>
      <c r="S145" s="4"/>
      <c r="T145" s="4"/>
      <c r="U145" s="4"/>
      <c r="V145" s="4"/>
      <c r="W145" s="4"/>
      <c r="X145" s="4"/>
      <c r="Y145" s="4"/>
      <c r="Z145" s="4"/>
      <c r="AA145" s="4"/>
    </row>
    <row r="146" spans="1:27" ht="14.5" x14ac:dyDescent="0.35">
      <c r="A146" s="4"/>
      <c r="B146" s="25" t="str">
        <f t="shared" si="0"/>
        <v/>
      </c>
      <c r="C146" s="26" t="str">
        <f t="shared" si="5"/>
        <v/>
      </c>
      <c r="D146" s="27" t="str">
        <f t="shared" si="6"/>
        <v/>
      </c>
      <c r="E146" s="28" t="str">
        <f t="shared" si="1"/>
        <v/>
      </c>
      <c r="F146" s="31"/>
      <c r="G146" s="31"/>
      <c r="H146" s="28" t="str">
        <f t="shared" si="2"/>
        <v/>
      </c>
      <c r="I146" s="28" t="str">
        <f t="shared" si="3"/>
        <v/>
      </c>
      <c r="J146" s="27" t="str">
        <f t="shared" si="4"/>
        <v/>
      </c>
      <c r="K146" s="4"/>
      <c r="L146" s="4"/>
      <c r="M146" s="4"/>
      <c r="N146" s="4"/>
      <c r="O146" s="4"/>
      <c r="P146" s="4"/>
      <c r="Q146" s="4"/>
      <c r="R146" s="4"/>
      <c r="S146" s="4"/>
      <c r="T146" s="4"/>
      <c r="U146" s="4"/>
      <c r="V146" s="4"/>
      <c r="W146" s="4"/>
      <c r="X146" s="4"/>
      <c r="Y146" s="4"/>
      <c r="Z146" s="4"/>
      <c r="AA146" s="4"/>
    </row>
    <row r="147" spans="1:27" ht="14.5" x14ac:dyDescent="0.35">
      <c r="A147" s="4"/>
      <c r="B147" s="25" t="str">
        <f t="shared" si="0"/>
        <v/>
      </c>
      <c r="C147" s="26" t="str">
        <f t="shared" si="5"/>
        <v/>
      </c>
      <c r="D147" s="27" t="str">
        <f t="shared" si="6"/>
        <v/>
      </c>
      <c r="E147" s="28" t="str">
        <f t="shared" si="1"/>
        <v/>
      </c>
      <c r="F147" s="31"/>
      <c r="G147" s="31"/>
      <c r="H147" s="28" t="str">
        <f t="shared" si="2"/>
        <v/>
      </c>
      <c r="I147" s="28" t="str">
        <f t="shared" si="3"/>
        <v/>
      </c>
      <c r="J147" s="27" t="str">
        <f t="shared" si="4"/>
        <v/>
      </c>
      <c r="K147" s="4"/>
      <c r="L147" s="4"/>
      <c r="M147" s="4"/>
      <c r="N147" s="4"/>
      <c r="O147" s="4"/>
      <c r="P147" s="4"/>
      <c r="Q147" s="4"/>
      <c r="R147" s="4"/>
      <c r="S147" s="4"/>
      <c r="T147" s="4"/>
      <c r="U147" s="4"/>
      <c r="V147" s="4"/>
      <c r="W147" s="4"/>
      <c r="X147" s="4"/>
      <c r="Y147" s="4"/>
      <c r="Z147" s="4"/>
      <c r="AA147" s="4"/>
    </row>
    <row r="148" spans="1:27" ht="14.5" x14ac:dyDescent="0.35">
      <c r="A148" s="4"/>
      <c r="B148" s="25" t="str">
        <f t="shared" si="0"/>
        <v/>
      </c>
      <c r="C148" s="26" t="str">
        <f t="shared" si="5"/>
        <v/>
      </c>
      <c r="D148" s="27" t="str">
        <f t="shared" si="6"/>
        <v/>
      </c>
      <c r="E148" s="28" t="str">
        <f t="shared" si="1"/>
        <v/>
      </c>
      <c r="F148" s="31"/>
      <c r="G148" s="31"/>
      <c r="H148" s="28" t="str">
        <f t="shared" si="2"/>
        <v/>
      </c>
      <c r="I148" s="28" t="str">
        <f t="shared" si="3"/>
        <v/>
      </c>
      <c r="J148" s="27" t="str">
        <f t="shared" si="4"/>
        <v/>
      </c>
      <c r="K148" s="4"/>
      <c r="L148" s="4"/>
      <c r="M148" s="4"/>
      <c r="N148" s="4"/>
      <c r="O148" s="4"/>
      <c r="P148" s="4"/>
      <c r="Q148" s="4"/>
      <c r="R148" s="4"/>
      <c r="S148" s="4"/>
      <c r="T148" s="4"/>
      <c r="U148" s="4"/>
      <c r="V148" s="4"/>
      <c r="W148" s="4"/>
      <c r="X148" s="4"/>
      <c r="Y148" s="4"/>
      <c r="Z148" s="4"/>
      <c r="AA148" s="4"/>
    </row>
    <row r="149" spans="1:27" ht="14.5" x14ac:dyDescent="0.35">
      <c r="A149" s="4"/>
      <c r="B149" s="25" t="str">
        <f t="shared" si="0"/>
        <v/>
      </c>
      <c r="C149" s="26" t="str">
        <f t="shared" si="5"/>
        <v/>
      </c>
      <c r="D149" s="27" t="str">
        <f t="shared" si="6"/>
        <v/>
      </c>
      <c r="E149" s="28" t="str">
        <f t="shared" si="1"/>
        <v/>
      </c>
      <c r="F149" s="31"/>
      <c r="G149" s="31"/>
      <c r="H149" s="28" t="str">
        <f t="shared" si="2"/>
        <v/>
      </c>
      <c r="I149" s="28" t="str">
        <f t="shared" si="3"/>
        <v/>
      </c>
      <c r="J149" s="27" t="str">
        <f t="shared" si="4"/>
        <v/>
      </c>
      <c r="K149" s="4"/>
      <c r="L149" s="4"/>
      <c r="M149" s="4"/>
      <c r="N149" s="4"/>
      <c r="O149" s="4"/>
      <c r="P149" s="4"/>
      <c r="Q149" s="4"/>
      <c r="R149" s="4"/>
      <c r="S149" s="4"/>
      <c r="T149" s="4"/>
      <c r="U149" s="4"/>
      <c r="V149" s="4"/>
      <c r="W149" s="4"/>
      <c r="X149" s="4"/>
      <c r="Y149" s="4"/>
      <c r="Z149" s="4"/>
      <c r="AA149" s="4"/>
    </row>
    <row r="150" spans="1:27" ht="14.5" x14ac:dyDescent="0.35">
      <c r="A150" s="4"/>
      <c r="B150" s="25" t="str">
        <f>IF(J149="","",IF(OR(B149&gt;=$H$33,ROUND(J149,2)&lt;=0),"",B149+1))</f>
        <v/>
      </c>
      <c r="C150" s="26" t="str">
        <f>IF(B150="","",IF($H$32=26,IF(B150=1,$E$24,C149+14),IF($H$32=52,IF(B150=1,$E$24,C149+7),DATE(YEAR($E$24),MONTH($E$24)+(B150-1)*$H$34,IF($H$32=24,IF((1-MOD(B150,2))=1,DAY($E$24)+14,DAY($E$24)),DAY($E$24))))))</f>
        <v/>
      </c>
      <c r="D150" s="27" t="str">
        <f>IF(ISERROR(IF((ROUND(J149,1)&gt;0),J149,"")),"",(IF((ROUND(J149,1)&gt;0),J149,"")))</f>
        <v/>
      </c>
      <c r="E150" s="28" t="str">
        <f>IF(B150="","",IF(OR(B150=$H$33,$E$29&gt;ROUND((1+$E$28)*J149,2)),ROUND((1+$E$28)*J149,2),$E$29))</f>
        <v/>
      </c>
      <c r="F150" s="31"/>
      <c r="G150" s="31"/>
      <c r="H150" s="28" t="str">
        <f>IF(B150="","",ROUND($E$28*J149,2))</f>
        <v/>
      </c>
      <c r="I150" s="28" t="str">
        <f t="shared" si="3"/>
        <v/>
      </c>
      <c r="J150" s="27" t="str">
        <f>IF(B150="","",J149-I150)</f>
        <v/>
      </c>
      <c r="K150" s="4"/>
      <c r="L150" s="4"/>
      <c r="M150" s="4"/>
      <c r="N150" s="4"/>
      <c r="O150" s="4"/>
      <c r="P150" s="4"/>
      <c r="Q150" s="4"/>
      <c r="R150" s="4"/>
      <c r="S150" s="4"/>
      <c r="T150" s="4"/>
      <c r="U150" s="4"/>
      <c r="V150" s="4"/>
      <c r="W150" s="4"/>
      <c r="X150" s="4"/>
      <c r="Y150" s="4"/>
      <c r="Z150" s="4"/>
      <c r="AA150" s="4"/>
    </row>
    <row r="151" spans="1:27" ht="14.5" x14ac:dyDescent="0.35">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row>
    <row r="152" spans="1:27" ht="50" customHeight="1" x14ac:dyDescent="0.5">
      <c r="A152" s="1"/>
      <c r="B152" s="95" t="s">
        <v>73</v>
      </c>
      <c r="C152" s="96"/>
      <c r="D152" s="96"/>
      <c r="E152" s="96"/>
      <c r="F152" s="96"/>
      <c r="G152" s="96"/>
      <c r="H152" s="96"/>
      <c r="I152" s="96"/>
      <c r="J152" s="96"/>
      <c r="K152" s="4"/>
      <c r="L152" s="4"/>
      <c r="M152" s="4"/>
      <c r="N152" s="4" t="s">
        <v>67</v>
      </c>
      <c r="O152" s="4"/>
      <c r="P152" s="4"/>
      <c r="Q152" s="4"/>
      <c r="R152" s="4"/>
      <c r="S152" s="4"/>
      <c r="T152" s="4"/>
      <c r="U152" s="4"/>
      <c r="V152" s="4"/>
      <c r="W152" s="4"/>
      <c r="X152" s="4"/>
      <c r="Y152" s="4"/>
      <c r="Z152" s="4"/>
      <c r="AA152" s="4"/>
    </row>
    <row r="153" spans="1:27" ht="14.5" x14ac:dyDescent="0.3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row>
    <row r="154" spans="1:27" ht="14.5" x14ac:dyDescent="0.3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row>
    <row r="155" spans="1:27" ht="14.5" x14ac:dyDescent="0.3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row>
    <row r="156" spans="1:27" ht="14.5" x14ac:dyDescent="0.3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row>
    <row r="157" spans="1:27" ht="14.5" x14ac:dyDescent="0.3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row>
    <row r="158" spans="1:27" ht="14.5" x14ac:dyDescent="0.3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row>
    <row r="159" spans="1:27" ht="14.5" x14ac:dyDescent="0.3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row>
    <row r="160" spans="1:27" ht="14.5" x14ac:dyDescent="0.3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row>
    <row r="161" spans="1:27" ht="14.5" x14ac:dyDescent="0.3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row>
    <row r="162" spans="1:27" ht="14.5" x14ac:dyDescent="0.3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row>
    <row r="163" spans="1:27" ht="14.5" x14ac:dyDescent="0.3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row>
    <row r="164" spans="1:27" ht="14.5" x14ac:dyDescent="0.3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row>
    <row r="165" spans="1:27" ht="14.5" x14ac:dyDescent="0.3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row>
    <row r="166" spans="1:27" ht="14.5" x14ac:dyDescent="0.3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row>
    <row r="167" spans="1:27" ht="14.5" x14ac:dyDescent="0.3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row>
    <row r="168" spans="1:27" ht="14.5" x14ac:dyDescent="0.3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row>
    <row r="169" spans="1:27" ht="14.5" x14ac:dyDescent="0.3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row>
    <row r="170" spans="1:27" ht="14.5" x14ac:dyDescent="0.3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row>
    <row r="171" spans="1:27" ht="14.5" x14ac:dyDescent="0.3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row>
    <row r="172" spans="1:27" ht="14.5" x14ac:dyDescent="0.3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row>
    <row r="173" spans="1:27" ht="14.5" x14ac:dyDescent="0.3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row>
    <row r="174" spans="1:27" ht="14.5" x14ac:dyDescent="0.3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row>
    <row r="175" spans="1:27" ht="14.5" x14ac:dyDescent="0.3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row>
    <row r="176" spans="1:27" ht="14.5" x14ac:dyDescent="0.3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row>
    <row r="177" spans="1:27" ht="14.5" x14ac:dyDescent="0.3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row>
    <row r="178" spans="1:27" ht="14.5" x14ac:dyDescent="0.3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row>
    <row r="179" spans="1:27" ht="14.5" x14ac:dyDescent="0.3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row>
    <row r="180" spans="1:27" ht="14.5" x14ac:dyDescent="0.3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row>
    <row r="181" spans="1:27" ht="14.5" x14ac:dyDescent="0.3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row>
    <row r="182" spans="1:27" ht="14.5" x14ac:dyDescent="0.3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row>
    <row r="183" spans="1:27" ht="14.5" x14ac:dyDescent="0.3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row>
    <row r="184" spans="1:27" ht="14.5" x14ac:dyDescent="0.3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row>
    <row r="185" spans="1:27" ht="14.5" x14ac:dyDescent="0.3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row>
    <row r="186" spans="1:27" ht="14.5" x14ac:dyDescent="0.3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row>
    <row r="187" spans="1:27" ht="14.5" x14ac:dyDescent="0.3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row>
    <row r="188" spans="1:27" ht="14.5" x14ac:dyDescent="0.3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row>
    <row r="189" spans="1:27" ht="14.5" x14ac:dyDescent="0.3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row>
    <row r="190" spans="1:27" ht="14.5" x14ac:dyDescent="0.3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row>
    <row r="191" spans="1:27" ht="14.5" x14ac:dyDescent="0.3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row>
    <row r="192" spans="1:27" ht="14.5" x14ac:dyDescent="0.3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row>
    <row r="193" spans="1:27" ht="14.5" x14ac:dyDescent="0.3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row>
    <row r="194" spans="1:27" ht="14.5" x14ac:dyDescent="0.3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row>
    <row r="195" spans="1:27" ht="14.5" x14ac:dyDescent="0.3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row>
    <row r="196" spans="1:27" ht="14.5" x14ac:dyDescent="0.3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row>
    <row r="197" spans="1:27" ht="14.5" x14ac:dyDescent="0.3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row>
    <row r="198" spans="1:27" ht="14.5" x14ac:dyDescent="0.3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row>
    <row r="199" spans="1:27" ht="14.5" x14ac:dyDescent="0.3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row>
    <row r="200" spans="1:27" ht="14.5" x14ac:dyDescent="0.3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row>
    <row r="201" spans="1:27" ht="14.5" x14ac:dyDescent="0.3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row>
    <row r="202" spans="1:27" ht="14.5" x14ac:dyDescent="0.3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row>
    <row r="203" spans="1:27" ht="14.5" x14ac:dyDescent="0.3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row>
    <row r="204" spans="1:27" ht="14.5" x14ac:dyDescent="0.3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row>
    <row r="205" spans="1:27" ht="14.5" x14ac:dyDescent="0.3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row>
    <row r="206" spans="1:27" ht="14.5" x14ac:dyDescent="0.3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row>
    <row r="207" spans="1:27" ht="14.5" x14ac:dyDescent="0.3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row>
    <row r="208" spans="1:27" ht="14.5" x14ac:dyDescent="0.3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row>
    <row r="209" spans="1:27" ht="14.5" x14ac:dyDescent="0.3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row>
    <row r="210" spans="1:27" ht="14.5" x14ac:dyDescent="0.3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row>
    <row r="211" spans="1:27" ht="14.5" x14ac:dyDescent="0.3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row>
    <row r="212" spans="1:27" ht="14.5" x14ac:dyDescent="0.3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row>
    <row r="213" spans="1:27" ht="14.5" x14ac:dyDescent="0.3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row>
    <row r="214" spans="1:27" ht="14.5" x14ac:dyDescent="0.3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row>
    <row r="215" spans="1:27" ht="14.5" x14ac:dyDescent="0.3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row>
    <row r="216" spans="1:27" ht="14.5" x14ac:dyDescent="0.3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row>
    <row r="217" spans="1:27" ht="14.5" x14ac:dyDescent="0.3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row>
    <row r="218" spans="1:27" ht="14.5" x14ac:dyDescent="0.3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row>
    <row r="219" spans="1:27" ht="14.5" x14ac:dyDescent="0.3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row>
    <row r="220" spans="1:27" ht="14.5" x14ac:dyDescent="0.3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row>
    <row r="221" spans="1:27" ht="14.5" x14ac:dyDescent="0.3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row>
    <row r="222" spans="1:27" ht="14.5" x14ac:dyDescent="0.3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row>
    <row r="223" spans="1:27" ht="14.5" x14ac:dyDescent="0.3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row>
    <row r="224" spans="1:27" ht="14.5" x14ac:dyDescent="0.3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row>
    <row r="225" spans="1:27" ht="14.5" x14ac:dyDescent="0.3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row>
    <row r="226" spans="1:27" ht="14.5" x14ac:dyDescent="0.3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row>
    <row r="227" spans="1:27" ht="14.5" x14ac:dyDescent="0.3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row>
    <row r="228" spans="1:27" ht="14.5" x14ac:dyDescent="0.3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row>
    <row r="229" spans="1:27" ht="14.5" x14ac:dyDescent="0.3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row>
    <row r="230" spans="1:27" ht="14.5" x14ac:dyDescent="0.3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row>
    <row r="231" spans="1:27" ht="14.5" x14ac:dyDescent="0.3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row>
    <row r="232" spans="1:27" ht="14.5" x14ac:dyDescent="0.3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row>
    <row r="233" spans="1:27" ht="14.5" x14ac:dyDescent="0.3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row>
    <row r="234" spans="1:27" ht="14.5" x14ac:dyDescent="0.3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row>
    <row r="235" spans="1:27" ht="14.5" x14ac:dyDescent="0.3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row>
    <row r="236" spans="1:27" ht="14.5" x14ac:dyDescent="0.3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row>
    <row r="237" spans="1:27" ht="14.5" x14ac:dyDescent="0.3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row>
    <row r="238" spans="1:27" ht="14.5" x14ac:dyDescent="0.3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row>
    <row r="239" spans="1:27" ht="14.5" x14ac:dyDescent="0.3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row>
    <row r="240" spans="1:27" ht="14.5" x14ac:dyDescent="0.3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row>
    <row r="241" spans="1:27" ht="14.5" x14ac:dyDescent="0.3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row>
    <row r="242" spans="1:27" ht="14.5" x14ac:dyDescent="0.3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row>
    <row r="243" spans="1:27" ht="14.5" x14ac:dyDescent="0.3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row>
    <row r="244" spans="1:27" ht="14.5" x14ac:dyDescent="0.3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row>
    <row r="245" spans="1:27" ht="14.5" x14ac:dyDescent="0.3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row>
    <row r="246" spans="1:27" ht="14.5" x14ac:dyDescent="0.3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row>
    <row r="247" spans="1:27" ht="14.5" x14ac:dyDescent="0.3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row>
    <row r="248" spans="1:27" ht="14.5" x14ac:dyDescent="0.3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row>
    <row r="249" spans="1:27" ht="14.5" x14ac:dyDescent="0.3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row>
    <row r="250" spans="1:27" ht="14.5" x14ac:dyDescent="0.3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row>
    <row r="251" spans="1:27" ht="14.5" x14ac:dyDescent="0.35">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c r="AA251" s="4"/>
    </row>
    <row r="252" spans="1:27" ht="14.5" x14ac:dyDescent="0.35">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c r="AA252" s="4"/>
    </row>
    <row r="253" spans="1:27" ht="14.5" x14ac:dyDescent="0.35">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c r="AA253" s="4"/>
    </row>
    <row r="254" spans="1:27" ht="14.5" x14ac:dyDescent="0.35">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c r="AA254" s="4"/>
    </row>
    <row r="255" spans="1:27" ht="14.5" x14ac:dyDescent="0.35">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c r="AA255" s="4"/>
    </row>
    <row r="256" spans="1:27" ht="14.5" x14ac:dyDescent="0.35">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c r="AA256" s="4"/>
    </row>
    <row r="257" spans="1:27" ht="14.5" x14ac:dyDescent="0.35">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c r="AA257" s="4"/>
    </row>
    <row r="258" spans="1:27" ht="14.5" x14ac:dyDescent="0.35">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c r="AA258" s="4"/>
    </row>
    <row r="259" spans="1:27" ht="14.5" x14ac:dyDescent="0.35">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c r="AA259" s="4"/>
    </row>
    <row r="260" spans="1:27" ht="14.5" x14ac:dyDescent="0.35">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c r="AA260" s="4"/>
    </row>
    <row r="261" spans="1:27" ht="14.5" x14ac:dyDescent="0.35">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c r="AA261" s="4"/>
    </row>
    <row r="262" spans="1:27" ht="14.5" x14ac:dyDescent="0.35">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row>
    <row r="263" spans="1:27" ht="14.5" x14ac:dyDescent="0.35">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row>
    <row r="264" spans="1:27" ht="14.5" x14ac:dyDescent="0.35">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c r="AA264" s="4"/>
    </row>
    <row r="265" spans="1:27" ht="14.5" x14ac:dyDescent="0.35">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c r="AA265" s="4"/>
    </row>
    <row r="266" spans="1:27" ht="14.5" x14ac:dyDescent="0.35">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c r="AA266" s="4"/>
    </row>
    <row r="267" spans="1:27" ht="14.5" x14ac:dyDescent="0.35">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c r="AA267" s="4"/>
    </row>
    <row r="268" spans="1:27" ht="14.5" x14ac:dyDescent="0.35">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c r="AA268" s="4"/>
    </row>
    <row r="269" spans="1:27" ht="14.5" x14ac:dyDescent="0.35">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c r="AA269" s="4"/>
    </row>
    <row r="270" spans="1:27" ht="14.5" x14ac:dyDescent="0.35">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c r="AA270" s="4"/>
    </row>
    <row r="271" spans="1:27" ht="14.5" x14ac:dyDescent="0.35">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c r="AA271" s="4"/>
    </row>
    <row r="272" spans="1:27" ht="14.5" x14ac:dyDescent="0.35">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c r="AA272" s="4"/>
    </row>
    <row r="273" spans="1:27" ht="14.5" x14ac:dyDescent="0.35">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c r="AA273" s="4"/>
    </row>
    <row r="274" spans="1:27" ht="14.5" x14ac:dyDescent="0.35">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c r="AA274" s="4"/>
    </row>
    <row r="275" spans="1:27" ht="14.5" x14ac:dyDescent="0.35">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c r="AA275" s="4"/>
    </row>
    <row r="276" spans="1:27" ht="14.5" x14ac:dyDescent="0.35">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c r="AA276" s="4"/>
    </row>
    <row r="277" spans="1:27" ht="14.5" x14ac:dyDescent="0.35">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c r="AA277" s="4"/>
    </row>
    <row r="278" spans="1:27" ht="14.5" x14ac:dyDescent="0.35">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c r="AA278" s="4"/>
    </row>
    <row r="279" spans="1:27" ht="14.5" x14ac:dyDescent="0.35">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c r="AA279" s="4"/>
    </row>
    <row r="280" spans="1:27" ht="14.5" x14ac:dyDescent="0.35">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c r="AA280" s="4"/>
    </row>
    <row r="281" spans="1:27" ht="14.5" x14ac:dyDescent="0.35">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c r="AA281" s="4"/>
    </row>
    <row r="282" spans="1:27" ht="14.5" x14ac:dyDescent="0.3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row>
    <row r="283" spans="1:27" ht="14.5" x14ac:dyDescent="0.35">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c r="AA283" s="4"/>
    </row>
    <row r="284" spans="1:27" ht="14.5" x14ac:dyDescent="0.35">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c r="AA284" s="4"/>
    </row>
    <row r="285" spans="1:27" ht="14.5" x14ac:dyDescent="0.35">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c r="AA285" s="4"/>
    </row>
    <row r="286" spans="1:27" ht="14.5" x14ac:dyDescent="0.35">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c r="AA286" s="4"/>
    </row>
    <row r="287" spans="1:27" ht="14.5" x14ac:dyDescent="0.35">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c r="AA287" s="4"/>
    </row>
    <row r="288" spans="1:27" ht="14.5" x14ac:dyDescent="0.35">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c r="AA288" s="4"/>
    </row>
    <row r="289" spans="1:27" ht="14.5" x14ac:dyDescent="0.35">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c r="AA289" s="4"/>
    </row>
    <row r="290" spans="1:27" ht="14.5" x14ac:dyDescent="0.35">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c r="AA290" s="4"/>
    </row>
    <row r="291" spans="1:27" ht="14.5" x14ac:dyDescent="0.35">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c r="AA291" s="4"/>
    </row>
    <row r="292" spans="1:27" ht="14.5" x14ac:dyDescent="0.35">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c r="AA292" s="4"/>
    </row>
    <row r="293" spans="1:27" ht="14.5" x14ac:dyDescent="0.35">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c r="AA293" s="4"/>
    </row>
    <row r="294" spans="1:27" ht="14.5" x14ac:dyDescent="0.35">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c r="AA294" s="4"/>
    </row>
    <row r="295" spans="1:27" ht="14.5" x14ac:dyDescent="0.35">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c r="AA295" s="4"/>
    </row>
    <row r="296" spans="1:27" ht="14.5" x14ac:dyDescent="0.35">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c r="AA296" s="4"/>
    </row>
    <row r="297" spans="1:27" ht="14.5" x14ac:dyDescent="0.35">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c r="AA297" s="4"/>
    </row>
    <row r="298" spans="1:27" ht="14.5" x14ac:dyDescent="0.35">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c r="AA298" s="4"/>
    </row>
    <row r="299" spans="1:27" ht="14.5" x14ac:dyDescent="0.35">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c r="AA299" s="4"/>
    </row>
    <row r="300" spans="1:27" ht="14.5" x14ac:dyDescent="0.35">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row>
    <row r="301" spans="1:27" ht="14.5" x14ac:dyDescent="0.35">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c r="AA301" s="4"/>
    </row>
    <row r="302" spans="1:27" ht="14.5" x14ac:dyDescent="0.35">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c r="AA302" s="4"/>
    </row>
    <row r="303" spans="1:27" ht="14.5" x14ac:dyDescent="0.35">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c r="AA303" s="4"/>
    </row>
    <row r="304" spans="1:27" ht="14.5" x14ac:dyDescent="0.35">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c r="AA304" s="4"/>
    </row>
    <row r="305" spans="1:27" ht="14.5" x14ac:dyDescent="0.35">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c r="AA305" s="4"/>
    </row>
    <row r="306" spans="1:27" ht="14.5" x14ac:dyDescent="0.35">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c r="AA306" s="4"/>
    </row>
    <row r="307" spans="1:27" ht="14.5" x14ac:dyDescent="0.35">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c r="AA307" s="4"/>
    </row>
    <row r="308" spans="1:27" ht="14.5" x14ac:dyDescent="0.35">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c r="AA308" s="4"/>
    </row>
    <row r="309" spans="1:27" ht="14.5" x14ac:dyDescent="0.35">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c r="AA309" s="4"/>
    </row>
    <row r="310" spans="1:27" ht="14.5" x14ac:dyDescent="0.35">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c r="AA310" s="4"/>
    </row>
    <row r="311" spans="1:27" ht="14.5" x14ac:dyDescent="0.35">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c r="AA311" s="4"/>
    </row>
    <row r="312" spans="1:27" ht="14.5" x14ac:dyDescent="0.35">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c r="AA312" s="4"/>
    </row>
    <row r="313" spans="1:27" ht="14.5" x14ac:dyDescent="0.35">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c r="AA313" s="4"/>
    </row>
    <row r="314" spans="1:27" ht="14.5" x14ac:dyDescent="0.35">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c r="AA314" s="4"/>
    </row>
    <row r="315" spans="1:27" ht="14.5" x14ac:dyDescent="0.35">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c r="AA315" s="4"/>
    </row>
    <row r="316" spans="1:27" ht="14.5" x14ac:dyDescent="0.35">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c r="AA316" s="4"/>
    </row>
    <row r="317" spans="1:27" ht="14.5" x14ac:dyDescent="0.35">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c r="AA317" s="4"/>
    </row>
    <row r="318" spans="1:27" ht="14.5" x14ac:dyDescent="0.35">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c r="AA318" s="4"/>
    </row>
    <row r="319" spans="1:27" ht="14.5" x14ac:dyDescent="0.35">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c r="AA319" s="4"/>
    </row>
    <row r="320" spans="1:27" ht="14.5" x14ac:dyDescent="0.35">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c r="AA320" s="4"/>
    </row>
    <row r="321" spans="1:27" ht="14.5" x14ac:dyDescent="0.35">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c r="AA321" s="4"/>
    </row>
    <row r="322" spans="1:27" ht="14.5" x14ac:dyDescent="0.35">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c r="AA322" s="4"/>
    </row>
    <row r="323" spans="1:27" ht="14.5" x14ac:dyDescent="0.35">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c r="AA323" s="4"/>
    </row>
    <row r="324" spans="1:27" ht="14.5" x14ac:dyDescent="0.35">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c r="AA324" s="4"/>
    </row>
    <row r="325" spans="1:27" ht="14.5" x14ac:dyDescent="0.35">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c r="AA325" s="4"/>
    </row>
    <row r="326" spans="1:27" ht="14.5" x14ac:dyDescent="0.35">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c r="AA326" s="4"/>
    </row>
    <row r="327" spans="1:27" ht="14.5" x14ac:dyDescent="0.35">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c r="AA327" s="4"/>
    </row>
    <row r="328" spans="1:27" ht="14.5" x14ac:dyDescent="0.35">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c r="AA328" s="4"/>
    </row>
    <row r="329" spans="1:27" ht="14.5" x14ac:dyDescent="0.35">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c r="AA329" s="4"/>
    </row>
    <row r="330" spans="1:27" ht="14.5" x14ac:dyDescent="0.35">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c r="AA330" s="4"/>
    </row>
    <row r="331" spans="1:27" ht="14.5" x14ac:dyDescent="0.35">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c r="AA331" s="4"/>
    </row>
    <row r="332" spans="1:27" ht="14.5" x14ac:dyDescent="0.35">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c r="AA332" s="4"/>
    </row>
    <row r="333" spans="1:27" ht="14.5" x14ac:dyDescent="0.35">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c r="AA333" s="4"/>
    </row>
    <row r="334" spans="1:27" ht="14.5" x14ac:dyDescent="0.35">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c r="AA334" s="4"/>
    </row>
    <row r="335" spans="1:27" ht="14.5" x14ac:dyDescent="0.35">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c r="AA335" s="4"/>
    </row>
    <row r="336" spans="1:27" ht="14.5" x14ac:dyDescent="0.35">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c r="AA336" s="4"/>
    </row>
    <row r="337" spans="1:27" ht="14.5" x14ac:dyDescent="0.35">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c r="AA337" s="4"/>
    </row>
    <row r="338" spans="1:27" ht="14.5" x14ac:dyDescent="0.35">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c r="AA338" s="4"/>
    </row>
    <row r="339" spans="1:27" ht="14.5" x14ac:dyDescent="0.35">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c r="AA339" s="4"/>
    </row>
    <row r="340" spans="1:27" ht="14.5" x14ac:dyDescent="0.35">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c r="AA340" s="4"/>
    </row>
    <row r="341" spans="1:27" ht="14.5" x14ac:dyDescent="0.35">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c r="AA341" s="4"/>
    </row>
    <row r="342" spans="1:27" ht="14.5" x14ac:dyDescent="0.35">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c r="AA342" s="4"/>
    </row>
    <row r="343" spans="1:27" ht="14.5" x14ac:dyDescent="0.35">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c r="AA343" s="4"/>
    </row>
    <row r="344" spans="1:27" ht="14.5" x14ac:dyDescent="0.35">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c r="AA344" s="4"/>
    </row>
    <row r="345" spans="1:27" ht="14.5" x14ac:dyDescent="0.35">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c r="AA345" s="4"/>
    </row>
    <row r="346" spans="1:27" ht="14.5" x14ac:dyDescent="0.35">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c r="AA346" s="4"/>
    </row>
    <row r="347" spans="1:27" ht="14.5" x14ac:dyDescent="0.35">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c r="AA347" s="4"/>
    </row>
    <row r="348" spans="1:27" ht="14.5" x14ac:dyDescent="0.35">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c r="AA348" s="4"/>
    </row>
    <row r="349" spans="1:27" ht="14.5" x14ac:dyDescent="0.35">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c r="AA349" s="4"/>
    </row>
    <row r="350" spans="1:27" ht="14.5" x14ac:dyDescent="0.35">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c r="AA350" s="4"/>
    </row>
    <row r="351" spans="1:27" ht="14.5" x14ac:dyDescent="0.35">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c r="AA351" s="4"/>
    </row>
    <row r="352" spans="1:27" ht="14.5" x14ac:dyDescent="0.35">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c r="AA352" s="4"/>
    </row>
    <row r="353" spans="1:27" ht="14.5" x14ac:dyDescent="0.35">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c r="AA353" s="4"/>
    </row>
    <row r="354" spans="1:27" ht="14.5" x14ac:dyDescent="0.35">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c r="AA354" s="4"/>
    </row>
    <row r="355" spans="1:27" ht="14.5" x14ac:dyDescent="0.35">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c r="AA355" s="4"/>
    </row>
    <row r="356" spans="1:27" ht="14.5" x14ac:dyDescent="0.35">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c r="AA356" s="4"/>
    </row>
    <row r="357" spans="1:27" ht="14.5" x14ac:dyDescent="0.35">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c r="AA357" s="4"/>
    </row>
    <row r="358" spans="1:27" ht="14.5" x14ac:dyDescent="0.35">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c r="AA358" s="4"/>
    </row>
    <row r="359" spans="1:27" ht="14.5" x14ac:dyDescent="0.35">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c r="AA359" s="4"/>
    </row>
    <row r="360" spans="1:27" ht="14.5" x14ac:dyDescent="0.35">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c r="AA360" s="4"/>
    </row>
    <row r="361" spans="1:27" ht="14.5" x14ac:dyDescent="0.35">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c r="AA361" s="4"/>
    </row>
    <row r="362" spans="1:27" ht="14.5" x14ac:dyDescent="0.35">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c r="AA362" s="4"/>
    </row>
    <row r="363" spans="1:27" ht="14.5" x14ac:dyDescent="0.35">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c r="AA363" s="4"/>
    </row>
    <row r="364" spans="1:27" ht="14.5" x14ac:dyDescent="0.35">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c r="AA364" s="4"/>
    </row>
    <row r="365" spans="1:27" ht="14.5" x14ac:dyDescent="0.35">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c r="AA365" s="4"/>
    </row>
    <row r="366" spans="1:27" ht="14.5" x14ac:dyDescent="0.35">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c r="AA366" s="4"/>
    </row>
    <row r="367" spans="1:27" ht="14.5" x14ac:dyDescent="0.35">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c r="AA367" s="4"/>
    </row>
    <row r="368" spans="1:27" ht="14.5" x14ac:dyDescent="0.35">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c r="AA368" s="4"/>
    </row>
    <row r="369" spans="1:27" ht="14.5" x14ac:dyDescent="0.35">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c r="AA369" s="4"/>
    </row>
    <row r="370" spans="1:27" ht="14.5" x14ac:dyDescent="0.35">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c r="AA370" s="4"/>
    </row>
    <row r="371" spans="1:27" ht="14.5" x14ac:dyDescent="0.35">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c r="AA371" s="4"/>
    </row>
    <row r="372" spans="1:27" ht="14.5" x14ac:dyDescent="0.35">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c r="AA372" s="4"/>
    </row>
    <row r="373" spans="1:27" ht="14.5" x14ac:dyDescent="0.35">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c r="AA373" s="4"/>
    </row>
    <row r="374" spans="1:27" ht="14.5" x14ac:dyDescent="0.35">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c r="AA374" s="4"/>
    </row>
    <row r="375" spans="1:27" ht="14.5" x14ac:dyDescent="0.35">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c r="AA375" s="4"/>
    </row>
    <row r="376" spans="1:27" ht="14.5" x14ac:dyDescent="0.35">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c r="AA376" s="4"/>
    </row>
    <row r="377" spans="1:27" ht="14.5" x14ac:dyDescent="0.35">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c r="AA377" s="4"/>
    </row>
    <row r="378" spans="1:27" ht="14.5" x14ac:dyDescent="0.35">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c r="AA378" s="4"/>
    </row>
    <row r="379" spans="1:27" ht="14.5" x14ac:dyDescent="0.35">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c r="AA379" s="4"/>
    </row>
    <row r="380" spans="1:27" ht="14.5" x14ac:dyDescent="0.35">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c r="AA380" s="4"/>
    </row>
    <row r="381" spans="1:27" ht="14.5" x14ac:dyDescent="0.35">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c r="AA381" s="4"/>
    </row>
    <row r="382" spans="1:27" ht="14.5" x14ac:dyDescent="0.35">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c r="AA382" s="4"/>
    </row>
    <row r="383" spans="1:27" ht="14.5" x14ac:dyDescent="0.35">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c r="AA383" s="4"/>
    </row>
    <row r="384" spans="1:27" ht="14.5" x14ac:dyDescent="0.35">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c r="AA384" s="4"/>
    </row>
    <row r="385" spans="1:27" ht="14.5" x14ac:dyDescent="0.35">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c r="AA385" s="4"/>
    </row>
    <row r="386" spans="1:27" ht="14.5" x14ac:dyDescent="0.35">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c r="AA386" s="4"/>
    </row>
    <row r="387" spans="1:27" ht="14.5" x14ac:dyDescent="0.35">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c r="AA387" s="4"/>
    </row>
    <row r="388" spans="1:27" ht="14.5" x14ac:dyDescent="0.35">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c r="AA388" s="4"/>
    </row>
    <row r="389" spans="1:27" ht="14.5" x14ac:dyDescent="0.35">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c r="AA389" s="4"/>
    </row>
    <row r="390" spans="1:27" ht="14.5" x14ac:dyDescent="0.35">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c r="AA390" s="4"/>
    </row>
    <row r="391" spans="1:27" ht="14.5" x14ac:dyDescent="0.35">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c r="AA391" s="4"/>
    </row>
    <row r="392" spans="1:27" ht="14.5" x14ac:dyDescent="0.35">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c r="AA392" s="4"/>
    </row>
    <row r="393" spans="1:27" ht="14.5" x14ac:dyDescent="0.35">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c r="AA393" s="4"/>
    </row>
    <row r="394" spans="1:27" ht="14.5" x14ac:dyDescent="0.35">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c r="AA394" s="4"/>
    </row>
    <row r="395" spans="1:27" ht="14.5" x14ac:dyDescent="0.35">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c r="AA395" s="4"/>
    </row>
    <row r="396" spans="1:27" ht="14.5" x14ac:dyDescent="0.35">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c r="AA396" s="4"/>
    </row>
    <row r="397" spans="1:27" ht="14.5" x14ac:dyDescent="0.35">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c r="AA397" s="4"/>
    </row>
    <row r="398" spans="1:27" ht="14.5" x14ac:dyDescent="0.35">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c r="AA398" s="4"/>
    </row>
    <row r="399" spans="1:27" ht="14.5" x14ac:dyDescent="0.35">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c r="AA399" s="4"/>
    </row>
    <row r="400" spans="1:27" ht="14.5" x14ac:dyDescent="0.35">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c r="AA400" s="4"/>
    </row>
    <row r="401" spans="1:27" ht="14.5" x14ac:dyDescent="0.35">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c r="AA401" s="4"/>
    </row>
    <row r="402" spans="1:27" ht="14.5" x14ac:dyDescent="0.35">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c r="AA402" s="4"/>
    </row>
    <row r="403" spans="1:27" ht="14.5" x14ac:dyDescent="0.35">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c r="AA403" s="4"/>
    </row>
    <row r="404" spans="1:27" ht="14.5" x14ac:dyDescent="0.35">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c r="AA404" s="4"/>
    </row>
    <row r="405" spans="1:27" ht="14.5" x14ac:dyDescent="0.35">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c r="AA405" s="4"/>
    </row>
    <row r="406" spans="1:27" ht="14.5" x14ac:dyDescent="0.35">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c r="AA406" s="4"/>
    </row>
    <row r="407" spans="1:27" ht="14.5" x14ac:dyDescent="0.35">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c r="AA407" s="4"/>
    </row>
    <row r="408" spans="1:27" ht="14.5" x14ac:dyDescent="0.35">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c r="AA408" s="4"/>
    </row>
    <row r="409" spans="1:27" ht="14.5" x14ac:dyDescent="0.35">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c r="AA409" s="4"/>
    </row>
    <row r="410" spans="1:27" ht="14.5" x14ac:dyDescent="0.35">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c r="AA410" s="4"/>
    </row>
    <row r="411" spans="1:27" ht="14.5" x14ac:dyDescent="0.35">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c r="AA411" s="4"/>
    </row>
    <row r="412" spans="1:27" ht="14.5" x14ac:dyDescent="0.35">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c r="AA412" s="4"/>
    </row>
    <row r="413" spans="1:27" ht="14.5" x14ac:dyDescent="0.35">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c r="AA413" s="4"/>
    </row>
    <row r="414" spans="1:27" ht="14.5" x14ac:dyDescent="0.35">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c r="AA414" s="4"/>
    </row>
    <row r="415" spans="1:27" ht="14.5" x14ac:dyDescent="0.35">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c r="AA415" s="4"/>
    </row>
    <row r="416" spans="1:27" ht="14.5" x14ac:dyDescent="0.35">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c r="AA416" s="4"/>
    </row>
    <row r="417" spans="1:27" ht="14.5" x14ac:dyDescent="0.35">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c r="AA417" s="4"/>
    </row>
    <row r="418" spans="1:27" ht="14.5" x14ac:dyDescent="0.35">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c r="AA418" s="4"/>
    </row>
    <row r="419" spans="1:27" ht="14.5" x14ac:dyDescent="0.35">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c r="AA419" s="4"/>
    </row>
    <row r="420" spans="1:27" ht="14.5" x14ac:dyDescent="0.35">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c r="AA420" s="4"/>
    </row>
    <row r="421" spans="1:27" ht="14.5" x14ac:dyDescent="0.35">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c r="AA421" s="4"/>
    </row>
    <row r="422" spans="1:27" ht="14.5" x14ac:dyDescent="0.35">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c r="AA422" s="4"/>
    </row>
    <row r="423" spans="1:27" ht="14.5" x14ac:dyDescent="0.35">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c r="AA423" s="4"/>
    </row>
    <row r="424" spans="1:27" ht="14.5" x14ac:dyDescent="0.35">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c r="AA424" s="4"/>
    </row>
    <row r="425" spans="1:27" ht="14.5" x14ac:dyDescent="0.35">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c r="AA425" s="4"/>
    </row>
    <row r="426" spans="1:27" ht="14.5" x14ac:dyDescent="0.35">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c r="AA426" s="4"/>
    </row>
    <row r="427" spans="1:27" ht="14.5" x14ac:dyDescent="0.35">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c r="AA427" s="4"/>
    </row>
    <row r="428" spans="1:27" ht="14.5" x14ac:dyDescent="0.35">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c r="AA428" s="4"/>
    </row>
    <row r="429" spans="1:27" ht="14.5" x14ac:dyDescent="0.35">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c r="AA429" s="4"/>
    </row>
    <row r="430" spans="1:27" ht="14.5" x14ac:dyDescent="0.35">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c r="AA430" s="4"/>
    </row>
    <row r="431" spans="1:27" ht="14.5" x14ac:dyDescent="0.35">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c r="AA431" s="4"/>
    </row>
    <row r="432" spans="1:27" ht="14.5" x14ac:dyDescent="0.35">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c r="AA432" s="4"/>
    </row>
    <row r="433" spans="1:27" ht="14.5" x14ac:dyDescent="0.35">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c r="AA433" s="4"/>
    </row>
    <row r="434" spans="1:27" ht="14.5" x14ac:dyDescent="0.35">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c r="AA434" s="4"/>
    </row>
    <row r="435" spans="1:27" ht="14.5" x14ac:dyDescent="0.35">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c r="AA435" s="4"/>
    </row>
    <row r="436" spans="1:27" ht="14.5" x14ac:dyDescent="0.35">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c r="AA436" s="4"/>
    </row>
    <row r="437" spans="1:27" ht="14.5" x14ac:dyDescent="0.35">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c r="AA437" s="4"/>
    </row>
    <row r="438" spans="1:27" ht="14.5" x14ac:dyDescent="0.35">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c r="AA438" s="4"/>
    </row>
    <row r="439" spans="1:27" ht="14.5" x14ac:dyDescent="0.35">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c r="AA439" s="4"/>
    </row>
    <row r="440" spans="1:27" ht="14.5" x14ac:dyDescent="0.35">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c r="AA440" s="4"/>
    </row>
    <row r="441" spans="1:27" ht="14.5" x14ac:dyDescent="0.35">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c r="AA441" s="4"/>
    </row>
    <row r="442" spans="1:27" ht="14.5" x14ac:dyDescent="0.35">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c r="AA442" s="4"/>
    </row>
    <row r="443" spans="1:27" ht="14.5" x14ac:dyDescent="0.35">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c r="AA443" s="4"/>
    </row>
    <row r="444" spans="1:27" ht="14.5" x14ac:dyDescent="0.35">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c r="AA444" s="4"/>
    </row>
    <row r="445" spans="1:27" ht="14.5" x14ac:dyDescent="0.35">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c r="AA445" s="4"/>
    </row>
    <row r="446" spans="1:27" ht="14.5" x14ac:dyDescent="0.35">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c r="AA446" s="4"/>
    </row>
    <row r="447" spans="1:27" ht="14.5" x14ac:dyDescent="0.35">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c r="AA447" s="4"/>
    </row>
    <row r="448" spans="1:27" ht="14.5" x14ac:dyDescent="0.35">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c r="AA448" s="4"/>
    </row>
    <row r="449" spans="1:27" ht="14.5" x14ac:dyDescent="0.35">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c r="AA449" s="4"/>
    </row>
    <row r="450" spans="1:27" ht="14.5" x14ac:dyDescent="0.35">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c r="AA450" s="4"/>
    </row>
    <row r="451" spans="1:27" ht="14.5" x14ac:dyDescent="0.35">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c r="AA451" s="4"/>
    </row>
    <row r="452" spans="1:27" ht="14.5" x14ac:dyDescent="0.35">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c r="AA452" s="4"/>
    </row>
    <row r="453" spans="1:27" ht="14.5" x14ac:dyDescent="0.35">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c r="AA453" s="4"/>
    </row>
    <row r="454" spans="1:27" ht="14.5" x14ac:dyDescent="0.35">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c r="AA454" s="4"/>
    </row>
    <row r="455" spans="1:27" ht="14.5" x14ac:dyDescent="0.35">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c r="AA455" s="4"/>
    </row>
    <row r="456" spans="1:27" ht="14.5" x14ac:dyDescent="0.35">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c r="AA456" s="4"/>
    </row>
    <row r="457" spans="1:27" ht="14.5" x14ac:dyDescent="0.35">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c r="AA457" s="4"/>
    </row>
    <row r="458" spans="1:27" ht="14.5" x14ac:dyDescent="0.35">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c r="AA458" s="4"/>
    </row>
    <row r="459" spans="1:27" ht="14.5" x14ac:dyDescent="0.35">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c r="AA459" s="4"/>
    </row>
    <row r="460" spans="1:27" ht="14.5" x14ac:dyDescent="0.35">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c r="AA460" s="4"/>
    </row>
    <row r="461" spans="1:27" ht="14.5" x14ac:dyDescent="0.35">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c r="AA461" s="4"/>
    </row>
    <row r="462" spans="1:27" ht="14.5" x14ac:dyDescent="0.35">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c r="AA462" s="4"/>
    </row>
    <row r="463" spans="1:27" ht="14.5" x14ac:dyDescent="0.35">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c r="AA463" s="4"/>
    </row>
    <row r="464" spans="1:27" ht="14.5" x14ac:dyDescent="0.35">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c r="AA464" s="4"/>
    </row>
    <row r="465" spans="1:27" ht="14.5" x14ac:dyDescent="0.35">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c r="AA465" s="4"/>
    </row>
    <row r="466" spans="1:27" ht="14.5" x14ac:dyDescent="0.35">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c r="AA466" s="4"/>
    </row>
    <row r="467" spans="1:27" ht="14.5" x14ac:dyDescent="0.35">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c r="AA467" s="4"/>
    </row>
    <row r="468" spans="1:27" ht="14.5" x14ac:dyDescent="0.35">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c r="AA468" s="4"/>
    </row>
    <row r="469" spans="1:27" ht="14.5" x14ac:dyDescent="0.35">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c r="AA469" s="4"/>
    </row>
    <row r="470" spans="1:27" ht="14.5" x14ac:dyDescent="0.35">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c r="AA470" s="4"/>
    </row>
    <row r="471" spans="1:27" ht="14.5" x14ac:dyDescent="0.35">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c r="AA471" s="4"/>
    </row>
    <row r="472" spans="1:27" ht="14.5" x14ac:dyDescent="0.35">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c r="AA472" s="4"/>
    </row>
    <row r="473" spans="1:27" ht="14.5" x14ac:dyDescent="0.35">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row>
    <row r="474" spans="1:27" ht="14.5" x14ac:dyDescent="0.35">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row>
    <row r="475" spans="1:27" ht="14.5" x14ac:dyDescent="0.35">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row>
    <row r="476" spans="1:27" ht="14.5" x14ac:dyDescent="0.35">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c r="AA476" s="4"/>
    </row>
    <row r="477" spans="1:27" ht="14.5" x14ac:dyDescent="0.35">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c r="AA477" s="4"/>
    </row>
    <row r="478" spans="1:27" ht="14.5" x14ac:dyDescent="0.35">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c r="AA478" s="4"/>
    </row>
    <row r="479" spans="1:27" ht="14.5" x14ac:dyDescent="0.35">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c r="AA479" s="4"/>
    </row>
    <row r="480" spans="1:27" ht="14.5" x14ac:dyDescent="0.35">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c r="AA480" s="4"/>
    </row>
    <row r="481" spans="1:27" ht="14.5" x14ac:dyDescent="0.35">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c r="AA481" s="4"/>
    </row>
    <row r="482" spans="1:27" ht="14.5" x14ac:dyDescent="0.35">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c r="AA482" s="4"/>
    </row>
    <row r="483" spans="1:27" ht="14.5" x14ac:dyDescent="0.35">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c r="AA483" s="4"/>
    </row>
    <row r="484" spans="1:27" ht="14.5" x14ac:dyDescent="0.35">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c r="AA484" s="4"/>
    </row>
    <row r="485" spans="1:27" ht="14.5" x14ac:dyDescent="0.35">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c r="AA485" s="4"/>
    </row>
    <row r="486" spans="1:27" ht="14.5" x14ac:dyDescent="0.35">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c r="AA486" s="4"/>
    </row>
    <row r="487" spans="1:27" ht="14.5" x14ac:dyDescent="0.35">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c r="AA487" s="4"/>
    </row>
    <row r="488" spans="1:27" ht="14.5" x14ac:dyDescent="0.35">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c r="AA488" s="4"/>
    </row>
    <row r="489" spans="1:27" ht="14.5" x14ac:dyDescent="0.35">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c r="AA489" s="4"/>
    </row>
    <row r="490" spans="1:27" ht="14.5" x14ac:dyDescent="0.35">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c r="AA490" s="4"/>
    </row>
    <row r="491" spans="1:27" ht="14.5" x14ac:dyDescent="0.35">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c r="AA491" s="4"/>
    </row>
    <row r="492" spans="1:27" ht="14.5" x14ac:dyDescent="0.35">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c r="AA492" s="4"/>
    </row>
    <row r="493" spans="1:27" ht="14.5" x14ac:dyDescent="0.35">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c r="AA493" s="4"/>
    </row>
    <row r="494" spans="1:27" ht="14.5" x14ac:dyDescent="0.35">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c r="AA494" s="4"/>
    </row>
    <row r="495" spans="1:27" ht="14.5" x14ac:dyDescent="0.35">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c r="AA495" s="4"/>
    </row>
    <row r="496" spans="1:27" ht="14.5" x14ac:dyDescent="0.35">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c r="AA496" s="4"/>
    </row>
    <row r="497" spans="1:27" ht="14.5" x14ac:dyDescent="0.35">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c r="AA497" s="4"/>
    </row>
    <row r="498" spans="1:27" ht="14.5" x14ac:dyDescent="0.35">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c r="AA498" s="4"/>
    </row>
    <row r="499" spans="1:27" ht="14.5" x14ac:dyDescent="0.35">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c r="AA499" s="4"/>
    </row>
    <row r="500" spans="1:27" ht="14.5" x14ac:dyDescent="0.35">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c r="AA500" s="4"/>
    </row>
    <row r="501" spans="1:27" ht="14.5" x14ac:dyDescent="0.35">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c r="AA501" s="4"/>
    </row>
    <row r="502" spans="1:27" ht="14.5" x14ac:dyDescent="0.35">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c r="AA502" s="4"/>
    </row>
    <row r="503" spans="1:27" ht="14.5" x14ac:dyDescent="0.35">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c r="AA503" s="4"/>
    </row>
    <row r="504" spans="1:27" ht="14.5" x14ac:dyDescent="0.35">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c r="AA504" s="4"/>
    </row>
    <row r="505" spans="1:27" ht="14.5" x14ac:dyDescent="0.35">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c r="AA505" s="4"/>
    </row>
    <row r="506" spans="1:27" ht="14.5" x14ac:dyDescent="0.35">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c r="AA506" s="4"/>
    </row>
    <row r="507" spans="1:27" ht="14.5" x14ac:dyDescent="0.35">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c r="AA507" s="4"/>
    </row>
    <row r="508" spans="1:27" ht="14.5" x14ac:dyDescent="0.35">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c r="AA508" s="4"/>
    </row>
    <row r="509" spans="1:27" ht="14.5" x14ac:dyDescent="0.35">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c r="AA509" s="4"/>
    </row>
    <row r="510" spans="1:27" ht="14.5" x14ac:dyDescent="0.35">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c r="AA510" s="4"/>
    </row>
    <row r="511" spans="1:27" ht="14.5" x14ac:dyDescent="0.35">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c r="AA511" s="4"/>
    </row>
    <row r="512" spans="1:27" ht="14.5" x14ac:dyDescent="0.35">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c r="AA512" s="4"/>
    </row>
    <row r="513" spans="1:27" ht="14.5" x14ac:dyDescent="0.35">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c r="AA513" s="4"/>
    </row>
    <row r="514" spans="1:27" ht="14.5" x14ac:dyDescent="0.35">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c r="AA514" s="4"/>
    </row>
    <row r="515" spans="1:27" ht="14.5" x14ac:dyDescent="0.35">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c r="AA515" s="4"/>
    </row>
    <row r="516" spans="1:27" ht="14.5" x14ac:dyDescent="0.35">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c r="AA516" s="4"/>
    </row>
    <row r="517" spans="1:27" ht="14.5" x14ac:dyDescent="0.35">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c r="AA517" s="4"/>
    </row>
    <row r="518" spans="1:27" ht="14.5" x14ac:dyDescent="0.35">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c r="AA518" s="4"/>
    </row>
    <row r="519" spans="1:27" ht="14.5" x14ac:dyDescent="0.35">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c r="AA519" s="4"/>
    </row>
    <row r="520" spans="1:27" ht="14.5" x14ac:dyDescent="0.35">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c r="AA520" s="4"/>
    </row>
    <row r="521" spans="1:27" ht="14.5" x14ac:dyDescent="0.35">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c r="AA521" s="4"/>
    </row>
    <row r="522" spans="1:27" ht="14.5" x14ac:dyDescent="0.35">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c r="AA522" s="4"/>
    </row>
    <row r="523" spans="1:27" ht="14.5" x14ac:dyDescent="0.35">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c r="AA523" s="4"/>
    </row>
    <row r="524" spans="1:27" ht="14.5" x14ac:dyDescent="0.35">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c r="AA524" s="4"/>
    </row>
    <row r="525" spans="1:27" ht="14.5" x14ac:dyDescent="0.35">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c r="AA525" s="4"/>
    </row>
    <row r="526" spans="1:27" ht="14.5" x14ac:dyDescent="0.35">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c r="AA526" s="4"/>
    </row>
    <row r="527" spans="1:27" ht="14.5" x14ac:dyDescent="0.35">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c r="AA527" s="4"/>
    </row>
    <row r="528" spans="1:27" ht="14.5" x14ac:dyDescent="0.35">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c r="AA528" s="4"/>
    </row>
    <row r="529" spans="1:27" ht="14.5" x14ac:dyDescent="0.35">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c r="AA529" s="4"/>
    </row>
    <row r="530" spans="1:27" ht="14.5" x14ac:dyDescent="0.35">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c r="AA530" s="4"/>
    </row>
    <row r="531" spans="1:27" ht="14.5" x14ac:dyDescent="0.35">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c r="AA531" s="4"/>
    </row>
    <row r="532" spans="1:27" ht="14.5" x14ac:dyDescent="0.35">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c r="AA532" s="4"/>
    </row>
    <row r="533" spans="1:27" ht="14.5" x14ac:dyDescent="0.35">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c r="AA533" s="4"/>
    </row>
    <row r="534" spans="1:27" ht="14.5" x14ac:dyDescent="0.35">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c r="AA534" s="4"/>
    </row>
    <row r="535" spans="1:27" ht="14.5" x14ac:dyDescent="0.35">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c r="AA535" s="4"/>
    </row>
    <row r="536" spans="1:27" ht="14.5" x14ac:dyDescent="0.35">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c r="AA536" s="4"/>
    </row>
    <row r="537" spans="1:27" ht="14.5" x14ac:dyDescent="0.35">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c r="AA537" s="4"/>
    </row>
    <row r="538" spans="1:27" ht="14.5" x14ac:dyDescent="0.35">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c r="AA538" s="4"/>
    </row>
    <row r="539" spans="1:27" ht="14.5" x14ac:dyDescent="0.35">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c r="AA539" s="4"/>
    </row>
    <row r="540" spans="1:27" ht="14.5" x14ac:dyDescent="0.35">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c r="AA540" s="4"/>
    </row>
    <row r="541" spans="1:27" ht="14.5" x14ac:dyDescent="0.35">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c r="AA541" s="4"/>
    </row>
    <row r="542" spans="1:27" ht="14.5" x14ac:dyDescent="0.35">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c r="AA542" s="4"/>
    </row>
    <row r="543" spans="1:27" ht="14.5" x14ac:dyDescent="0.35">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c r="AA543" s="4"/>
    </row>
    <row r="544" spans="1:27" ht="14.5" x14ac:dyDescent="0.35">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c r="AA544" s="4"/>
    </row>
    <row r="545" spans="1:27" ht="14.5" x14ac:dyDescent="0.35">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c r="AA545" s="4"/>
    </row>
    <row r="546" spans="1:27" ht="14.5" x14ac:dyDescent="0.35">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c r="AA546" s="4"/>
    </row>
    <row r="547" spans="1:27" ht="14.5" x14ac:dyDescent="0.35">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c r="AA547" s="4"/>
    </row>
    <row r="548" spans="1:27" ht="14.5" x14ac:dyDescent="0.35">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c r="AA548" s="4"/>
    </row>
    <row r="549" spans="1:27" ht="14.5" x14ac:dyDescent="0.35">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c r="AA549" s="4"/>
    </row>
    <row r="550" spans="1:27" ht="14.5" x14ac:dyDescent="0.35">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c r="AA550" s="4"/>
    </row>
    <row r="551" spans="1:27" ht="14.5" x14ac:dyDescent="0.35">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c r="AA551" s="4"/>
    </row>
    <row r="552" spans="1:27" ht="14.5" x14ac:dyDescent="0.35">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c r="AA552" s="4"/>
    </row>
    <row r="553" spans="1:27" ht="14.5" x14ac:dyDescent="0.35">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c r="AA553" s="4"/>
    </row>
    <row r="554" spans="1:27" ht="14.5" x14ac:dyDescent="0.35">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c r="AA554" s="4"/>
    </row>
    <row r="555" spans="1:27" ht="14.5" x14ac:dyDescent="0.35">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c r="AA555" s="4"/>
    </row>
    <row r="556" spans="1:27" ht="14.5" x14ac:dyDescent="0.35">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c r="AA556" s="4"/>
    </row>
    <row r="557" spans="1:27" ht="14.5" x14ac:dyDescent="0.35">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c r="AA557" s="4"/>
    </row>
    <row r="558" spans="1:27" ht="14.5" x14ac:dyDescent="0.35">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c r="AA558" s="4"/>
    </row>
    <row r="559" spans="1:27" ht="14.5" x14ac:dyDescent="0.35">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c r="AA559" s="4"/>
    </row>
    <row r="560" spans="1:27" ht="14.5" x14ac:dyDescent="0.35">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c r="AA560" s="4"/>
    </row>
    <row r="561" spans="1:27" ht="14.5" x14ac:dyDescent="0.35">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c r="AA561" s="4"/>
    </row>
    <row r="562" spans="1:27" ht="14.5" x14ac:dyDescent="0.35">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c r="AA562" s="4"/>
    </row>
    <row r="563" spans="1:27" ht="14.5" x14ac:dyDescent="0.35">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c r="AA563" s="4"/>
    </row>
    <row r="564" spans="1:27" ht="14.5" x14ac:dyDescent="0.35">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c r="AA564" s="4"/>
    </row>
    <row r="565" spans="1:27" ht="14.5" x14ac:dyDescent="0.35">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c r="AA565" s="4"/>
    </row>
    <row r="566" spans="1:27" ht="14.5" x14ac:dyDescent="0.35">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c r="AA566" s="4"/>
    </row>
    <row r="567" spans="1:27" ht="14.5" x14ac:dyDescent="0.35">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c r="AA567" s="4"/>
    </row>
    <row r="568" spans="1:27" ht="14.5" x14ac:dyDescent="0.35">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c r="AA568" s="4"/>
    </row>
    <row r="569" spans="1:27" ht="14.5" x14ac:dyDescent="0.35">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c r="AA569" s="4"/>
    </row>
    <row r="570" spans="1:27" ht="14.5" x14ac:dyDescent="0.35">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c r="AA570" s="4"/>
    </row>
    <row r="571" spans="1:27" ht="14.5" x14ac:dyDescent="0.35">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c r="AA571" s="4"/>
    </row>
    <row r="572" spans="1:27" ht="14.5" x14ac:dyDescent="0.35">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c r="AA572" s="4"/>
    </row>
    <row r="573" spans="1:27" ht="14.5" x14ac:dyDescent="0.35">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c r="AA573" s="4"/>
    </row>
    <row r="574" spans="1:27" ht="14.5" x14ac:dyDescent="0.35">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c r="AA574" s="4"/>
    </row>
    <row r="575" spans="1:27" ht="14.5" x14ac:dyDescent="0.35">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c r="AA575" s="4"/>
    </row>
    <row r="576" spans="1:27" ht="14.5" x14ac:dyDescent="0.35">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c r="AA576" s="4"/>
    </row>
    <row r="577" spans="1:27" ht="14.5" x14ac:dyDescent="0.35">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c r="AA577" s="4"/>
    </row>
    <row r="578" spans="1:27" ht="14.5" x14ac:dyDescent="0.35">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c r="AA578" s="4"/>
    </row>
    <row r="579" spans="1:27" ht="14.5" x14ac:dyDescent="0.35">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c r="AA579" s="4"/>
    </row>
    <row r="580" spans="1:27" ht="14.5" x14ac:dyDescent="0.35">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c r="AA580" s="4"/>
    </row>
    <row r="581" spans="1:27" ht="14.5" x14ac:dyDescent="0.35">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c r="AA581" s="4"/>
    </row>
    <row r="582" spans="1:27" ht="14.5" x14ac:dyDescent="0.35">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c r="AA582" s="4"/>
    </row>
    <row r="583" spans="1:27" ht="14.5" x14ac:dyDescent="0.35">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c r="AA583" s="4"/>
    </row>
    <row r="584" spans="1:27" ht="14.5" x14ac:dyDescent="0.35">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c r="AA584" s="4"/>
    </row>
    <row r="585" spans="1:27" ht="14.5" x14ac:dyDescent="0.35">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c r="AA585" s="4"/>
    </row>
    <row r="586" spans="1:27" ht="14.5" x14ac:dyDescent="0.35">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c r="AA586" s="4"/>
    </row>
    <row r="587" spans="1:27" ht="14.5" x14ac:dyDescent="0.35">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c r="AA587" s="4"/>
    </row>
    <row r="588" spans="1:27" ht="14.5" x14ac:dyDescent="0.35">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c r="AA588" s="4"/>
    </row>
    <row r="589" spans="1:27" ht="14.5" x14ac:dyDescent="0.35">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c r="AA589" s="4"/>
    </row>
    <row r="590" spans="1:27" ht="14.5" x14ac:dyDescent="0.35">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c r="AA590" s="4"/>
    </row>
    <row r="591" spans="1:27" ht="14.5" x14ac:dyDescent="0.35">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c r="AA591" s="4"/>
    </row>
    <row r="592" spans="1:27" ht="14.5" x14ac:dyDescent="0.35">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c r="AA592" s="4"/>
    </row>
    <row r="593" spans="1:27" ht="14.5" x14ac:dyDescent="0.35">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c r="AA593" s="4"/>
    </row>
    <row r="594" spans="1:27" ht="14.5" x14ac:dyDescent="0.35">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c r="AA594" s="4"/>
    </row>
    <row r="595" spans="1:27" ht="14.5" x14ac:dyDescent="0.35">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c r="AA595" s="4"/>
    </row>
    <row r="596" spans="1:27" ht="14.5" x14ac:dyDescent="0.35">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c r="AA596" s="4"/>
    </row>
    <row r="597" spans="1:27" ht="14.5" x14ac:dyDescent="0.35">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c r="AA597" s="4"/>
    </row>
    <row r="598" spans="1:27" ht="14.5" x14ac:dyDescent="0.35">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c r="AA598" s="4"/>
    </row>
    <row r="599" spans="1:27" ht="14.5" x14ac:dyDescent="0.35">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c r="AA599" s="4"/>
    </row>
    <row r="600" spans="1:27" ht="14.5" x14ac:dyDescent="0.35">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c r="AA600" s="4"/>
    </row>
    <row r="601" spans="1:27" ht="14.5" x14ac:dyDescent="0.35">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c r="AA601" s="4"/>
    </row>
    <row r="602" spans="1:27" ht="14.5" x14ac:dyDescent="0.35">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c r="AA602" s="4"/>
    </row>
    <row r="603" spans="1:27" ht="14.5" x14ac:dyDescent="0.35">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c r="AA603" s="4"/>
    </row>
    <row r="604" spans="1:27" ht="14.5" x14ac:dyDescent="0.35">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c r="AA604" s="4"/>
    </row>
    <row r="605" spans="1:27" ht="14.5" x14ac:dyDescent="0.35">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c r="AA605" s="4"/>
    </row>
    <row r="606" spans="1:27" ht="14.5" x14ac:dyDescent="0.35">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c r="AA606" s="4"/>
    </row>
    <row r="607" spans="1:27" ht="14.5" x14ac:dyDescent="0.35">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c r="AA607" s="4"/>
    </row>
    <row r="608" spans="1:27" ht="14.5" x14ac:dyDescent="0.35">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c r="AA608" s="4"/>
    </row>
    <row r="609" spans="1:27" ht="14.5" x14ac:dyDescent="0.35">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c r="AA609" s="4"/>
    </row>
    <row r="610" spans="1:27" ht="14.5" x14ac:dyDescent="0.35">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c r="AA610" s="4"/>
    </row>
    <row r="611" spans="1:27" ht="14.5" x14ac:dyDescent="0.35">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c r="AA611" s="4"/>
    </row>
    <row r="612" spans="1:27" ht="14.5" x14ac:dyDescent="0.35">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c r="AA612" s="4"/>
    </row>
    <row r="613" spans="1:27" ht="14.5" x14ac:dyDescent="0.35">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c r="AA613" s="4"/>
    </row>
    <row r="614" spans="1:27" ht="14.5" x14ac:dyDescent="0.35">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c r="AA614" s="4"/>
    </row>
    <row r="615" spans="1:27" ht="14.5" x14ac:dyDescent="0.35">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c r="AA615" s="4"/>
    </row>
    <row r="616" spans="1:27" ht="14.5" x14ac:dyDescent="0.35">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c r="AA616" s="4"/>
    </row>
    <row r="617" spans="1:27" ht="14.5" x14ac:dyDescent="0.35">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c r="AA617" s="4"/>
    </row>
    <row r="618" spans="1:27" ht="14.5" x14ac:dyDescent="0.35">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c r="AA618" s="4"/>
    </row>
    <row r="619" spans="1:27" ht="14.5" x14ac:dyDescent="0.35">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c r="AA619" s="4"/>
    </row>
    <row r="620" spans="1:27" ht="14.5" x14ac:dyDescent="0.35">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c r="AA620" s="4"/>
    </row>
    <row r="621" spans="1:27" ht="14.5" x14ac:dyDescent="0.35">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c r="AA621" s="4"/>
    </row>
    <row r="622" spans="1:27" ht="14.5" x14ac:dyDescent="0.35">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c r="AA622" s="4"/>
    </row>
    <row r="623" spans="1:27" ht="14.5" x14ac:dyDescent="0.35">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c r="AA623" s="4"/>
    </row>
    <row r="624" spans="1:27" ht="14.5" x14ac:dyDescent="0.35">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c r="AA624" s="4"/>
    </row>
    <row r="625" spans="1:27" ht="14.5" x14ac:dyDescent="0.35">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c r="AA625" s="4"/>
    </row>
    <row r="626" spans="1:27" ht="14.5" x14ac:dyDescent="0.35">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c r="AA626" s="4"/>
    </row>
    <row r="627" spans="1:27" ht="14.5" x14ac:dyDescent="0.35">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c r="AA627" s="4"/>
    </row>
    <row r="628" spans="1:27" ht="14.5" x14ac:dyDescent="0.35">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c r="AA628" s="4"/>
    </row>
    <row r="629" spans="1:27" ht="14.5" x14ac:dyDescent="0.35">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c r="AA629" s="4"/>
    </row>
    <row r="630" spans="1:27" ht="14.5" x14ac:dyDescent="0.35">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c r="AA630" s="4"/>
    </row>
    <row r="631" spans="1:27" ht="14.5" x14ac:dyDescent="0.35">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c r="AA631" s="4"/>
    </row>
    <row r="632" spans="1:27" ht="14.5" x14ac:dyDescent="0.35">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c r="AA632" s="4"/>
    </row>
    <row r="633" spans="1:27" ht="14.5" x14ac:dyDescent="0.35">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c r="AA633" s="4"/>
    </row>
    <row r="634" spans="1:27" ht="14.5" x14ac:dyDescent="0.35">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c r="AA634" s="4"/>
    </row>
    <row r="635" spans="1:27" ht="14.5" x14ac:dyDescent="0.35">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c r="AA635" s="4"/>
    </row>
    <row r="636" spans="1:27" ht="14.5" x14ac:dyDescent="0.35">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c r="AA636" s="4"/>
    </row>
    <row r="637" spans="1:27" ht="14.5" x14ac:dyDescent="0.35">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c r="AA637" s="4"/>
    </row>
    <row r="638" spans="1:27" ht="14.5" x14ac:dyDescent="0.35">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c r="AA638" s="4"/>
    </row>
    <row r="639" spans="1:27" ht="14.5" x14ac:dyDescent="0.35">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c r="AA639" s="4"/>
    </row>
    <row r="640" spans="1:27" ht="14.5" x14ac:dyDescent="0.35">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c r="AA640" s="4"/>
    </row>
    <row r="641" spans="1:27" ht="14.5" x14ac:dyDescent="0.35">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c r="AA641" s="4"/>
    </row>
    <row r="642" spans="1:27" ht="14.5" x14ac:dyDescent="0.35">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c r="AA642" s="4"/>
    </row>
    <row r="643" spans="1:27" ht="14.5" x14ac:dyDescent="0.35">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c r="AA643" s="4"/>
    </row>
    <row r="644" spans="1:27" ht="14.5" x14ac:dyDescent="0.35">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c r="AA644" s="4"/>
    </row>
    <row r="645" spans="1:27" ht="14.5" x14ac:dyDescent="0.35">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c r="AA645" s="4"/>
    </row>
    <row r="646" spans="1:27" ht="14.5" x14ac:dyDescent="0.35">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c r="AA646" s="4"/>
    </row>
    <row r="647" spans="1:27" ht="14.5" x14ac:dyDescent="0.35">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c r="AA647" s="4"/>
    </row>
    <row r="648" spans="1:27" ht="14.5" x14ac:dyDescent="0.35">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c r="AA648" s="4"/>
    </row>
    <row r="649" spans="1:27" ht="14.5" x14ac:dyDescent="0.35">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c r="AA649" s="4"/>
    </row>
    <row r="650" spans="1:27" ht="14.5" x14ac:dyDescent="0.35">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c r="AA650" s="4"/>
    </row>
    <row r="651" spans="1:27" ht="14.5" x14ac:dyDescent="0.35">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c r="AA651" s="4"/>
    </row>
    <row r="652" spans="1:27" ht="14.5" x14ac:dyDescent="0.35">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c r="AA652" s="4"/>
    </row>
    <row r="653" spans="1:27" ht="14.5" x14ac:dyDescent="0.35">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c r="AA653" s="4"/>
    </row>
    <row r="654" spans="1:27" ht="14.5" x14ac:dyDescent="0.35">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c r="AA654" s="4"/>
    </row>
    <row r="655" spans="1:27" ht="14.5" x14ac:dyDescent="0.35">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c r="AA655" s="4"/>
    </row>
    <row r="656" spans="1:27" ht="14.5" x14ac:dyDescent="0.35">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c r="AA656" s="4"/>
    </row>
    <row r="657" spans="1:27" ht="14.5" x14ac:dyDescent="0.35">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c r="AA657" s="4"/>
    </row>
    <row r="658" spans="1:27" ht="14.5" x14ac:dyDescent="0.35">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c r="AA658" s="4"/>
    </row>
    <row r="659" spans="1:27" ht="14.5" x14ac:dyDescent="0.35">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c r="AA659" s="4"/>
    </row>
    <row r="660" spans="1:27" ht="14.5" x14ac:dyDescent="0.35">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c r="AA660" s="4"/>
    </row>
    <row r="661" spans="1:27" ht="14.5" x14ac:dyDescent="0.35">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c r="AA661" s="4"/>
    </row>
    <row r="662" spans="1:27" ht="14.5" x14ac:dyDescent="0.35">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c r="AA662" s="4"/>
    </row>
    <row r="663" spans="1:27" ht="14.5" x14ac:dyDescent="0.35">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c r="AA663" s="4"/>
    </row>
    <row r="664" spans="1:27" ht="14.5" x14ac:dyDescent="0.35">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c r="AA664" s="4"/>
    </row>
    <row r="665" spans="1:27" ht="14.5" x14ac:dyDescent="0.35">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c r="AA665" s="4"/>
    </row>
    <row r="666" spans="1:27" ht="14.5" x14ac:dyDescent="0.35">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c r="AA666" s="4"/>
    </row>
    <row r="667" spans="1:27" ht="14.5" x14ac:dyDescent="0.35">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c r="AA667" s="4"/>
    </row>
    <row r="668" spans="1:27" ht="14.5" x14ac:dyDescent="0.35">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c r="AA668" s="4"/>
    </row>
    <row r="669" spans="1:27" ht="14.5" x14ac:dyDescent="0.35">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c r="AA669" s="4"/>
    </row>
    <row r="670" spans="1:27" ht="14.5" x14ac:dyDescent="0.35">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c r="AA670" s="4"/>
    </row>
    <row r="671" spans="1:27" ht="14.5" x14ac:dyDescent="0.35">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c r="AA671" s="4"/>
    </row>
    <row r="672" spans="1:27" ht="14.5" x14ac:dyDescent="0.35">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c r="AA672" s="4"/>
    </row>
    <row r="673" spans="1:27" ht="14.5" x14ac:dyDescent="0.35">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c r="AA673" s="4"/>
    </row>
    <row r="674" spans="1:27" ht="14.5" x14ac:dyDescent="0.35">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c r="AA674" s="4"/>
    </row>
    <row r="675" spans="1:27" ht="14.5" x14ac:dyDescent="0.35">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c r="AA675" s="4"/>
    </row>
    <row r="676" spans="1:27" ht="14.5" x14ac:dyDescent="0.35">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c r="AA676" s="4"/>
    </row>
    <row r="677" spans="1:27" ht="14.5" x14ac:dyDescent="0.35">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c r="AA677" s="4"/>
    </row>
    <row r="678" spans="1:27" ht="14.5" x14ac:dyDescent="0.35">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c r="AA678" s="4"/>
    </row>
    <row r="679" spans="1:27" ht="14.5" x14ac:dyDescent="0.35">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c r="AA679" s="4"/>
    </row>
    <row r="680" spans="1:27" ht="14.5" x14ac:dyDescent="0.35">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c r="AA680" s="4"/>
    </row>
    <row r="681" spans="1:27" ht="14.5" x14ac:dyDescent="0.35">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c r="AA681" s="4"/>
    </row>
    <row r="682" spans="1:27" ht="14.5" x14ac:dyDescent="0.35">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c r="AA682" s="4"/>
    </row>
    <row r="683" spans="1:27" ht="14.5" x14ac:dyDescent="0.35">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c r="AA683" s="4"/>
    </row>
    <row r="684" spans="1:27" ht="14.5" x14ac:dyDescent="0.35">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c r="AA684" s="4"/>
    </row>
    <row r="685" spans="1:27" ht="14.5" x14ac:dyDescent="0.35">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c r="AA685" s="4"/>
    </row>
    <row r="686" spans="1:27" ht="14.5" x14ac:dyDescent="0.35">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row>
    <row r="687" spans="1:27" ht="14.5" x14ac:dyDescent="0.35">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c r="AA687" s="4"/>
    </row>
    <row r="688" spans="1:27" ht="14.5" x14ac:dyDescent="0.35">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c r="AA688" s="4"/>
    </row>
    <row r="689" spans="1:27" ht="14.5" x14ac:dyDescent="0.35">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c r="AA689" s="4"/>
    </row>
    <row r="690" spans="1:27" ht="14.5" x14ac:dyDescent="0.35">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row>
    <row r="691" spans="1:27" ht="14.5" x14ac:dyDescent="0.35">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c r="AA691" s="4"/>
    </row>
    <row r="692" spans="1:27" ht="14.5" x14ac:dyDescent="0.35">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c r="AA692" s="4"/>
    </row>
    <row r="693" spans="1:27" ht="14.5" x14ac:dyDescent="0.35">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c r="AA693" s="4"/>
    </row>
    <row r="694" spans="1:27" ht="14.5" x14ac:dyDescent="0.35">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c r="AA694" s="4"/>
    </row>
    <row r="695" spans="1:27" ht="14.5" x14ac:dyDescent="0.35">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c r="AA695" s="4"/>
    </row>
    <row r="696" spans="1:27" ht="14.5" x14ac:dyDescent="0.35">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c r="AA696" s="4"/>
    </row>
    <row r="697" spans="1:27" ht="14.5" x14ac:dyDescent="0.35">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c r="AA697" s="4"/>
    </row>
    <row r="698" spans="1:27" ht="14.5" x14ac:dyDescent="0.35">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c r="AA698" s="4"/>
    </row>
    <row r="699" spans="1:27" ht="14.5" x14ac:dyDescent="0.35">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c r="AA699" s="4"/>
    </row>
    <row r="700" spans="1:27" ht="14.5" x14ac:dyDescent="0.35">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c r="AA700" s="4"/>
    </row>
    <row r="701" spans="1:27" ht="14.5" x14ac:dyDescent="0.35">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c r="AA701" s="4"/>
    </row>
    <row r="702" spans="1:27" ht="14.5" x14ac:dyDescent="0.35">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c r="AA702" s="4"/>
    </row>
    <row r="703" spans="1:27" ht="14.5" x14ac:dyDescent="0.35">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c r="AA703" s="4"/>
    </row>
    <row r="704" spans="1:27" ht="14.5" x14ac:dyDescent="0.35">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c r="AA704" s="4"/>
    </row>
    <row r="705" spans="1:27" ht="14.5" x14ac:dyDescent="0.35">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c r="AA705" s="4"/>
    </row>
    <row r="706" spans="1:27" ht="14.5" x14ac:dyDescent="0.35">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c r="AA706" s="4"/>
    </row>
    <row r="707" spans="1:27" ht="14.5" x14ac:dyDescent="0.35">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c r="AA707" s="4"/>
    </row>
    <row r="708" spans="1:27" ht="14.5" x14ac:dyDescent="0.35">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c r="AA708" s="4"/>
    </row>
    <row r="709" spans="1:27" ht="14.5" x14ac:dyDescent="0.35">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c r="AA709" s="4"/>
    </row>
    <row r="710" spans="1:27" ht="14.5" x14ac:dyDescent="0.35">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c r="AA710" s="4"/>
    </row>
    <row r="711" spans="1:27" ht="14.5" x14ac:dyDescent="0.35">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c r="AA711" s="4"/>
    </row>
    <row r="712" spans="1:27" ht="14.5" x14ac:dyDescent="0.35">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c r="AA712" s="4"/>
    </row>
    <row r="713" spans="1:27" ht="14.5" x14ac:dyDescent="0.35">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c r="AA713" s="4"/>
    </row>
    <row r="714" spans="1:27" ht="14.5" x14ac:dyDescent="0.35">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c r="AA714" s="4"/>
    </row>
    <row r="715" spans="1:27" ht="14.5" x14ac:dyDescent="0.35">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c r="AA715" s="4"/>
    </row>
    <row r="716" spans="1:27" ht="14.5" x14ac:dyDescent="0.35">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c r="AA716" s="4"/>
    </row>
    <row r="717" spans="1:27" ht="14.5" x14ac:dyDescent="0.35">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c r="AA717" s="4"/>
    </row>
    <row r="718" spans="1:27" ht="14.5" x14ac:dyDescent="0.35">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c r="AA718" s="4"/>
    </row>
    <row r="719" spans="1:27" ht="14.5" x14ac:dyDescent="0.35">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c r="AA719" s="4"/>
    </row>
    <row r="720" spans="1:27" ht="14.5" x14ac:dyDescent="0.35">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c r="AA720" s="4"/>
    </row>
    <row r="721" spans="1:27" ht="14.5" x14ac:dyDescent="0.35">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c r="AA721" s="4"/>
    </row>
    <row r="722" spans="1:27" ht="14.5" x14ac:dyDescent="0.35">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c r="AA722" s="4"/>
    </row>
    <row r="723" spans="1:27" ht="14.5" x14ac:dyDescent="0.35">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c r="AA723" s="4"/>
    </row>
    <row r="724" spans="1:27" ht="14.5" x14ac:dyDescent="0.35">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c r="AA724" s="4"/>
    </row>
    <row r="725" spans="1:27" ht="14.5" x14ac:dyDescent="0.35">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c r="AA725" s="4"/>
    </row>
    <row r="726" spans="1:27" ht="14.5" x14ac:dyDescent="0.35">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c r="AA726" s="4"/>
    </row>
    <row r="727" spans="1:27" ht="14.5" x14ac:dyDescent="0.35">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c r="AA727" s="4"/>
    </row>
    <row r="728" spans="1:27" ht="14.5" x14ac:dyDescent="0.35">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c r="AA728" s="4"/>
    </row>
    <row r="729" spans="1:27" ht="14.5" x14ac:dyDescent="0.35">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c r="AA729" s="4"/>
    </row>
    <row r="730" spans="1:27" ht="14.5" x14ac:dyDescent="0.35">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c r="AA730" s="4"/>
    </row>
    <row r="731" spans="1:27" ht="14.5" x14ac:dyDescent="0.35">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c r="AA731" s="4"/>
    </row>
    <row r="732" spans="1:27" ht="14.5" x14ac:dyDescent="0.35">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c r="AA732" s="4"/>
    </row>
    <row r="733" spans="1:27" ht="14.5" x14ac:dyDescent="0.35">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c r="AA733" s="4"/>
    </row>
    <row r="734" spans="1:27" ht="14.5" x14ac:dyDescent="0.35">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c r="AA734" s="4"/>
    </row>
    <row r="735" spans="1:27" ht="14.5" x14ac:dyDescent="0.35">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c r="AA735" s="4"/>
    </row>
    <row r="736" spans="1:27" ht="14.5" x14ac:dyDescent="0.35">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c r="AA736" s="4"/>
    </row>
    <row r="737" spans="1:27" ht="14.5" x14ac:dyDescent="0.35">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c r="AA737" s="4"/>
    </row>
    <row r="738" spans="1:27" ht="14.5" x14ac:dyDescent="0.35">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c r="AA738" s="4"/>
    </row>
    <row r="739" spans="1:27" ht="14.5" x14ac:dyDescent="0.35">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c r="AA739" s="4"/>
    </row>
    <row r="740" spans="1:27" ht="14.5" x14ac:dyDescent="0.35">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c r="AA740" s="4"/>
    </row>
    <row r="741" spans="1:27" ht="14.5" x14ac:dyDescent="0.35">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c r="AA741" s="4"/>
    </row>
    <row r="742" spans="1:27" ht="14.5" x14ac:dyDescent="0.35">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c r="AA742" s="4"/>
    </row>
    <row r="743" spans="1:27" ht="14.5" x14ac:dyDescent="0.35">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c r="AA743" s="4"/>
    </row>
    <row r="744" spans="1:27" ht="14.5" x14ac:dyDescent="0.35">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c r="AA744" s="4"/>
    </row>
    <row r="745" spans="1:27" ht="14.5" x14ac:dyDescent="0.35">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c r="AA745" s="4"/>
    </row>
    <row r="746" spans="1:27" ht="14.5" x14ac:dyDescent="0.35">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c r="AA746" s="4"/>
    </row>
    <row r="747" spans="1:27" ht="14.5" x14ac:dyDescent="0.35">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c r="AA747" s="4"/>
    </row>
    <row r="748" spans="1:27" ht="14.5" x14ac:dyDescent="0.35">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c r="AA748" s="4"/>
    </row>
    <row r="749" spans="1:27" ht="14.5" x14ac:dyDescent="0.35">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c r="AA749" s="4"/>
    </row>
    <row r="750" spans="1:27" ht="14.5" x14ac:dyDescent="0.35">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c r="AA750" s="4"/>
    </row>
    <row r="751" spans="1:27" ht="14.5" x14ac:dyDescent="0.35">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c r="AA751" s="4"/>
    </row>
    <row r="752" spans="1:27" ht="14.5" x14ac:dyDescent="0.35">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c r="AA752" s="4"/>
    </row>
    <row r="753" spans="1:27" ht="14.5" x14ac:dyDescent="0.35">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c r="AA753" s="4"/>
    </row>
    <row r="754" spans="1:27" ht="14.5" x14ac:dyDescent="0.35">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c r="AA754" s="4"/>
    </row>
    <row r="755" spans="1:27" ht="14.5" x14ac:dyDescent="0.35">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c r="AA755" s="4"/>
    </row>
    <row r="756" spans="1:27" ht="14.5" x14ac:dyDescent="0.35">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c r="AA756" s="4"/>
    </row>
    <row r="757" spans="1:27" ht="14.5" x14ac:dyDescent="0.35">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c r="AA757" s="4"/>
    </row>
    <row r="758" spans="1:27" ht="14.5" x14ac:dyDescent="0.35">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c r="AA758" s="4"/>
    </row>
    <row r="759" spans="1:27" ht="14.5" x14ac:dyDescent="0.35">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c r="AA759" s="4"/>
    </row>
    <row r="760" spans="1:27" ht="14.5" x14ac:dyDescent="0.35">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c r="AA760" s="4"/>
    </row>
    <row r="761" spans="1:27" ht="14.5" x14ac:dyDescent="0.35">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c r="AA761" s="4"/>
    </row>
    <row r="762" spans="1:27" ht="14.5" x14ac:dyDescent="0.35">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c r="AA762" s="4"/>
    </row>
    <row r="763" spans="1:27" ht="14.5" x14ac:dyDescent="0.35">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c r="AA763" s="4"/>
    </row>
    <row r="764" spans="1:27" ht="14.5" x14ac:dyDescent="0.35">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c r="AA764" s="4"/>
    </row>
    <row r="765" spans="1:27" ht="14.5" x14ac:dyDescent="0.35">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c r="AA765" s="4"/>
    </row>
    <row r="766" spans="1:27" ht="14.5" x14ac:dyDescent="0.35">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c r="AA766" s="4"/>
    </row>
    <row r="767" spans="1:27" ht="14.5" x14ac:dyDescent="0.35">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c r="AA767" s="4"/>
    </row>
    <row r="768" spans="1:27" ht="14.5" x14ac:dyDescent="0.35">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c r="AA768" s="4"/>
    </row>
    <row r="769" spans="1:27" ht="14.5" x14ac:dyDescent="0.35">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c r="AA769" s="4"/>
    </row>
    <row r="770" spans="1:27" ht="14.5" x14ac:dyDescent="0.35">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c r="AA770" s="4"/>
    </row>
    <row r="771" spans="1:27" ht="14.5" x14ac:dyDescent="0.35">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c r="AA771" s="4"/>
    </row>
    <row r="772" spans="1:27" ht="14.5" x14ac:dyDescent="0.35">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c r="AA772" s="4"/>
    </row>
    <row r="773" spans="1:27" ht="14.5" x14ac:dyDescent="0.35">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c r="AA773" s="4"/>
    </row>
    <row r="774" spans="1:27" ht="14.5" x14ac:dyDescent="0.35">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c r="AA774" s="4"/>
    </row>
    <row r="775" spans="1:27" ht="14.5" x14ac:dyDescent="0.35">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c r="AA775" s="4"/>
    </row>
    <row r="776" spans="1:27" ht="14.5" x14ac:dyDescent="0.35">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c r="AA776" s="4"/>
    </row>
    <row r="777" spans="1:27" ht="14.5" x14ac:dyDescent="0.35">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c r="AA777" s="4"/>
    </row>
    <row r="778" spans="1:27" ht="14.5" x14ac:dyDescent="0.35">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c r="AA778" s="4"/>
    </row>
    <row r="779" spans="1:27" ht="14.5" x14ac:dyDescent="0.35">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c r="AA779" s="4"/>
    </row>
    <row r="780" spans="1:27" ht="14.5" x14ac:dyDescent="0.35">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c r="AA780" s="4"/>
    </row>
    <row r="781" spans="1:27" ht="14.5" x14ac:dyDescent="0.35">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c r="AA781" s="4"/>
    </row>
    <row r="782" spans="1:27" ht="14.5" x14ac:dyDescent="0.35">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c r="AA782" s="4"/>
    </row>
    <row r="783" spans="1:27" ht="14.5" x14ac:dyDescent="0.35">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c r="AA783" s="4"/>
    </row>
    <row r="784" spans="1:27" ht="14.5" x14ac:dyDescent="0.35">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c r="AA784" s="4"/>
    </row>
    <row r="785" spans="1:27" ht="14.5" x14ac:dyDescent="0.35">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c r="AA785" s="4"/>
    </row>
    <row r="786" spans="1:27" ht="14.5" x14ac:dyDescent="0.35">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c r="AA786" s="4"/>
    </row>
    <row r="787" spans="1:27" ht="14.5" x14ac:dyDescent="0.35">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c r="AA787" s="4"/>
    </row>
    <row r="788" spans="1:27" ht="14.5" x14ac:dyDescent="0.35">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c r="AA788" s="4"/>
    </row>
    <row r="789" spans="1:27" ht="14.5" x14ac:dyDescent="0.35">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c r="AA789" s="4"/>
    </row>
    <row r="790" spans="1:27" ht="14.5" x14ac:dyDescent="0.35">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c r="AA790" s="4"/>
    </row>
    <row r="791" spans="1:27" ht="14.5" x14ac:dyDescent="0.35">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c r="AA791" s="4"/>
    </row>
    <row r="792" spans="1:27" ht="14.5" x14ac:dyDescent="0.35">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c r="AA792" s="4"/>
    </row>
    <row r="793" spans="1:27" ht="14.5" x14ac:dyDescent="0.35">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c r="AA793" s="4"/>
    </row>
    <row r="794" spans="1:27" ht="14.5" x14ac:dyDescent="0.35">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c r="AA794" s="4"/>
    </row>
    <row r="795" spans="1:27" ht="14.5" x14ac:dyDescent="0.35">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c r="AA795" s="4"/>
    </row>
    <row r="796" spans="1:27" ht="14.5" x14ac:dyDescent="0.35">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c r="AA796" s="4"/>
    </row>
    <row r="797" spans="1:27" ht="14.5" x14ac:dyDescent="0.35">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c r="AA797" s="4"/>
    </row>
    <row r="798" spans="1:27" ht="14.5" x14ac:dyDescent="0.35">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c r="AA798" s="4"/>
    </row>
    <row r="799" spans="1:27" ht="14.5" x14ac:dyDescent="0.35">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c r="AA799" s="4"/>
    </row>
    <row r="800" spans="1:27" ht="14.5" x14ac:dyDescent="0.35">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c r="AA800" s="4"/>
    </row>
    <row r="801" spans="1:27" ht="14.5" x14ac:dyDescent="0.35">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c r="AA801" s="4"/>
    </row>
    <row r="802" spans="1:27" ht="14.5" x14ac:dyDescent="0.35">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c r="AA802" s="4"/>
    </row>
    <row r="803" spans="1:27" ht="14.5" x14ac:dyDescent="0.35">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c r="AA803" s="4"/>
    </row>
    <row r="804" spans="1:27" ht="14.5" x14ac:dyDescent="0.35">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c r="AA804" s="4"/>
    </row>
    <row r="805" spans="1:27" ht="14.5" x14ac:dyDescent="0.35">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c r="AA805" s="4"/>
    </row>
    <row r="806" spans="1:27" ht="14.5" x14ac:dyDescent="0.35">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c r="AA806" s="4"/>
    </row>
    <row r="807" spans="1:27" ht="14.5" x14ac:dyDescent="0.35">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c r="AA807" s="4"/>
    </row>
    <row r="808" spans="1:27" ht="14.5" x14ac:dyDescent="0.35">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c r="AA808" s="4"/>
    </row>
    <row r="809" spans="1:27" ht="14.5" x14ac:dyDescent="0.35">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c r="AA809" s="4"/>
    </row>
    <row r="810" spans="1:27" ht="14.5" x14ac:dyDescent="0.35">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c r="AA810" s="4"/>
    </row>
    <row r="811" spans="1:27" ht="14.5" x14ac:dyDescent="0.35">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c r="AA811" s="4"/>
    </row>
    <row r="812" spans="1:27" ht="14.5" x14ac:dyDescent="0.35">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c r="AA812" s="4"/>
    </row>
    <row r="813" spans="1:27" ht="14.5" x14ac:dyDescent="0.35">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c r="AA813" s="4"/>
    </row>
    <row r="814" spans="1:27" ht="14.5" x14ac:dyDescent="0.35">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c r="AA814" s="4"/>
    </row>
    <row r="815" spans="1:27" ht="14.5" x14ac:dyDescent="0.35">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c r="AA815" s="4"/>
    </row>
    <row r="816" spans="1:27" ht="14.5" x14ac:dyDescent="0.35">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c r="AA816" s="4"/>
    </row>
    <row r="817" spans="1:27" ht="14.5" x14ac:dyDescent="0.35">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c r="AA817" s="4"/>
    </row>
    <row r="818" spans="1:27" ht="14.5" x14ac:dyDescent="0.35">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c r="AA818" s="4"/>
    </row>
    <row r="819" spans="1:27" ht="14.5" x14ac:dyDescent="0.35">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c r="AA819" s="4"/>
    </row>
    <row r="820" spans="1:27" ht="14.5" x14ac:dyDescent="0.35">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c r="AA820" s="4"/>
    </row>
    <row r="821" spans="1:27" ht="14.5" x14ac:dyDescent="0.35">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c r="AA821" s="4"/>
    </row>
    <row r="822" spans="1:27" ht="14.5" x14ac:dyDescent="0.35">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c r="AA822" s="4"/>
    </row>
    <row r="823" spans="1:27" ht="14.5" x14ac:dyDescent="0.35">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c r="AA823" s="4"/>
    </row>
    <row r="824" spans="1:27" ht="14.5" x14ac:dyDescent="0.35">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c r="AA824" s="4"/>
    </row>
    <row r="825" spans="1:27" ht="14.5" x14ac:dyDescent="0.35">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c r="AA825" s="4"/>
    </row>
    <row r="826" spans="1:27" ht="14.5" x14ac:dyDescent="0.35">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c r="AA826" s="4"/>
    </row>
    <row r="827" spans="1:27" ht="14.5" x14ac:dyDescent="0.35">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c r="AA827" s="4"/>
    </row>
    <row r="828" spans="1:27" ht="14.5" x14ac:dyDescent="0.35">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c r="AA828" s="4"/>
    </row>
    <row r="829" spans="1:27" ht="14.5" x14ac:dyDescent="0.35">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c r="AA829" s="4"/>
    </row>
    <row r="830" spans="1:27" ht="14.5" x14ac:dyDescent="0.35">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c r="AA830" s="4"/>
    </row>
    <row r="831" spans="1:27" ht="14.5" x14ac:dyDescent="0.35">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c r="AA831" s="4"/>
    </row>
    <row r="832" spans="1:27" ht="14.5" x14ac:dyDescent="0.35">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c r="AA832" s="4"/>
    </row>
    <row r="833" spans="1:27" ht="14.5" x14ac:dyDescent="0.35">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c r="AA833" s="4"/>
    </row>
    <row r="834" spans="1:27" ht="14.5" x14ac:dyDescent="0.35">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c r="AA834" s="4"/>
    </row>
    <row r="835" spans="1:27" ht="14.5" x14ac:dyDescent="0.35">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c r="AA835" s="4"/>
    </row>
    <row r="836" spans="1:27" ht="14.5" x14ac:dyDescent="0.35">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c r="AA836" s="4"/>
    </row>
    <row r="837" spans="1:27" ht="14.5" x14ac:dyDescent="0.35">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c r="AA837" s="4"/>
    </row>
    <row r="838" spans="1:27" ht="14.5" x14ac:dyDescent="0.35">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c r="AA838" s="4"/>
    </row>
    <row r="839" spans="1:27" ht="14.5" x14ac:dyDescent="0.35">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c r="AA839" s="4"/>
    </row>
    <row r="840" spans="1:27" ht="14.5" x14ac:dyDescent="0.35">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c r="AA840" s="4"/>
    </row>
    <row r="841" spans="1:27" ht="14.5" x14ac:dyDescent="0.35">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c r="AA841" s="4"/>
    </row>
    <row r="842" spans="1:27" ht="14.5" x14ac:dyDescent="0.35">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c r="AA842" s="4"/>
    </row>
    <row r="843" spans="1:27" ht="14.5" x14ac:dyDescent="0.35">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c r="AA843" s="4"/>
    </row>
    <row r="844" spans="1:27" ht="14.5" x14ac:dyDescent="0.35">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c r="AA844" s="4"/>
    </row>
    <row r="845" spans="1:27" ht="14.5" x14ac:dyDescent="0.35">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c r="AA845" s="4"/>
    </row>
    <row r="846" spans="1:27" ht="14.5" x14ac:dyDescent="0.35">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c r="AA846" s="4"/>
    </row>
    <row r="847" spans="1:27" ht="14.5" x14ac:dyDescent="0.35">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c r="AA847" s="4"/>
    </row>
    <row r="848" spans="1:27" ht="14.5" x14ac:dyDescent="0.35">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c r="AA848" s="4"/>
    </row>
    <row r="849" spans="1:27" ht="14.5" x14ac:dyDescent="0.35">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c r="AA849" s="4"/>
    </row>
    <row r="850" spans="1:27" ht="14.5" x14ac:dyDescent="0.35">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c r="AA850" s="4"/>
    </row>
    <row r="851" spans="1:27" ht="14.5" x14ac:dyDescent="0.35">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c r="AA851" s="4"/>
    </row>
    <row r="852" spans="1:27" ht="14.5" x14ac:dyDescent="0.35">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c r="AA852" s="4"/>
    </row>
    <row r="853" spans="1:27" ht="14.5" x14ac:dyDescent="0.35">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c r="AA853" s="4"/>
    </row>
    <row r="854" spans="1:27" ht="14.5" x14ac:dyDescent="0.35">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c r="AA854" s="4"/>
    </row>
    <row r="855" spans="1:27" ht="14.5" x14ac:dyDescent="0.35">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c r="AA855" s="4"/>
    </row>
    <row r="856" spans="1:27" ht="14.5" x14ac:dyDescent="0.35">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c r="AA856" s="4"/>
    </row>
    <row r="857" spans="1:27" ht="14.5" x14ac:dyDescent="0.35">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c r="AA857" s="4"/>
    </row>
    <row r="858" spans="1:27" ht="14.5" x14ac:dyDescent="0.35">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c r="AA858" s="4"/>
    </row>
    <row r="859" spans="1:27" ht="14.5" x14ac:dyDescent="0.35">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c r="AA859" s="4"/>
    </row>
    <row r="860" spans="1:27" ht="14.5" x14ac:dyDescent="0.35">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c r="AA860" s="4"/>
    </row>
    <row r="861" spans="1:27" ht="14.5" x14ac:dyDescent="0.35">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c r="AA861" s="4"/>
    </row>
    <row r="862" spans="1:27" ht="14.5" x14ac:dyDescent="0.35">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c r="AA862" s="4"/>
    </row>
    <row r="863" spans="1:27" ht="14.5" x14ac:dyDescent="0.35">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c r="AA863" s="4"/>
    </row>
    <row r="864" spans="1:27" ht="14.5" x14ac:dyDescent="0.35">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c r="AA864" s="4"/>
    </row>
    <row r="865" spans="1:27" ht="14.5" x14ac:dyDescent="0.35">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c r="AA865" s="4"/>
    </row>
    <row r="866" spans="1:27" ht="14.5" x14ac:dyDescent="0.35">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c r="AA866" s="4"/>
    </row>
    <row r="867" spans="1:27" ht="14.5" x14ac:dyDescent="0.35">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c r="AA867" s="4"/>
    </row>
    <row r="868" spans="1:27" ht="14.5" x14ac:dyDescent="0.35">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c r="AA868" s="4"/>
    </row>
    <row r="869" spans="1:27" ht="14.5" x14ac:dyDescent="0.35">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c r="AA869" s="4"/>
    </row>
    <row r="870" spans="1:27" ht="14.5" x14ac:dyDescent="0.35">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c r="AA870" s="4"/>
    </row>
    <row r="871" spans="1:27" ht="14.5" x14ac:dyDescent="0.35">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c r="AA871" s="4"/>
    </row>
    <row r="872" spans="1:27" ht="14.5" x14ac:dyDescent="0.35">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c r="AA872" s="4"/>
    </row>
    <row r="873" spans="1:27" ht="14.5" x14ac:dyDescent="0.35">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c r="AA873" s="4"/>
    </row>
    <row r="874" spans="1:27" ht="14.5" x14ac:dyDescent="0.35">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c r="AA874" s="4"/>
    </row>
    <row r="875" spans="1:27" ht="14.5" x14ac:dyDescent="0.35">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c r="AA875" s="4"/>
    </row>
    <row r="876" spans="1:27" ht="14.5" x14ac:dyDescent="0.35">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c r="AA876" s="4"/>
    </row>
    <row r="877" spans="1:27" ht="14.5" x14ac:dyDescent="0.35">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c r="AA877" s="4"/>
    </row>
    <row r="878" spans="1:27" ht="14.5" x14ac:dyDescent="0.35">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c r="AA878" s="4"/>
    </row>
    <row r="879" spans="1:27" ht="14.5" x14ac:dyDescent="0.35">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c r="AA879" s="4"/>
    </row>
    <row r="880" spans="1:27" ht="14.5" x14ac:dyDescent="0.35">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c r="AA880" s="4"/>
    </row>
    <row r="881" spans="1:27" ht="14.5" x14ac:dyDescent="0.35">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c r="AA881" s="4"/>
    </row>
    <row r="882" spans="1:27" ht="14.5" x14ac:dyDescent="0.35">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c r="AA882" s="4"/>
    </row>
    <row r="883" spans="1:27" ht="14.5" x14ac:dyDescent="0.35">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c r="AA883" s="4"/>
    </row>
    <row r="884" spans="1:27" ht="14.5" x14ac:dyDescent="0.35">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c r="AA884" s="4"/>
    </row>
    <row r="885" spans="1:27" ht="14.5" x14ac:dyDescent="0.35">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c r="AA885" s="4"/>
    </row>
    <row r="886" spans="1:27" ht="14.5" x14ac:dyDescent="0.35">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c r="AA886" s="4"/>
    </row>
    <row r="887" spans="1:27" ht="14.5" x14ac:dyDescent="0.35">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c r="AA887" s="4"/>
    </row>
    <row r="888" spans="1:27" ht="14.5" x14ac:dyDescent="0.35">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c r="AA888" s="4"/>
    </row>
    <row r="889" spans="1:27" ht="14.5" x14ac:dyDescent="0.35">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c r="AA889" s="4"/>
    </row>
    <row r="890" spans="1:27" ht="14.5" x14ac:dyDescent="0.35">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c r="AA890" s="4"/>
    </row>
    <row r="891" spans="1:27" ht="14.5" x14ac:dyDescent="0.35">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c r="AA891" s="4"/>
    </row>
    <row r="892" spans="1:27" ht="14.5" x14ac:dyDescent="0.35">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c r="AA892" s="4"/>
    </row>
    <row r="893" spans="1:27" ht="14.5" x14ac:dyDescent="0.35">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c r="AA893" s="4"/>
    </row>
    <row r="894" spans="1:27" ht="14.5" x14ac:dyDescent="0.35">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c r="AA894" s="4"/>
    </row>
    <row r="895" spans="1:27" ht="14.5" x14ac:dyDescent="0.35">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c r="AA895" s="4"/>
    </row>
    <row r="896" spans="1:27" ht="14.5" x14ac:dyDescent="0.35">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c r="AA896" s="4"/>
    </row>
    <row r="897" spans="1:27" ht="14.5" x14ac:dyDescent="0.35">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c r="AA897" s="4"/>
    </row>
    <row r="898" spans="1:27" ht="14.5" x14ac:dyDescent="0.35">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c r="AA898" s="4"/>
    </row>
    <row r="899" spans="1:27" ht="14.5" x14ac:dyDescent="0.35">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c r="AA899" s="4"/>
    </row>
    <row r="900" spans="1:27" ht="14.5" x14ac:dyDescent="0.35">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c r="AA900" s="4"/>
    </row>
    <row r="901" spans="1:27" ht="14.5" x14ac:dyDescent="0.35">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c r="AA901" s="4"/>
    </row>
    <row r="902" spans="1:27" ht="14.5" x14ac:dyDescent="0.35">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c r="AA902" s="4"/>
    </row>
    <row r="903" spans="1:27" ht="14.5" x14ac:dyDescent="0.35">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c r="AA903" s="4"/>
    </row>
    <row r="904" spans="1:27" ht="14.5" x14ac:dyDescent="0.35">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c r="AA904" s="4"/>
    </row>
    <row r="905" spans="1:27" ht="14.5" x14ac:dyDescent="0.35">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c r="AA905" s="4"/>
    </row>
    <row r="906" spans="1:27" ht="14.5" x14ac:dyDescent="0.35">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c r="AA906" s="4"/>
    </row>
    <row r="907" spans="1:27" ht="14.5" x14ac:dyDescent="0.35">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c r="AA907" s="4"/>
    </row>
    <row r="908" spans="1:27" ht="14.5" x14ac:dyDescent="0.35">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c r="AA908" s="4"/>
    </row>
    <row r="909" spans="1:27" ht="14.5" x14ac:dyDescent="0.35">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c r="AA909" s="4"/>
    </row>
    <row r="910" spans="1:27" ht="14.5" x14ac:dyDescent="0.35">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c r="AA910" s="4"/>
    </row>
    <row r="911" spans="1:27" ht="14.5" x14ac:dyDescent="0.35">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c r="AA911" s="4"/>
    </row>
    <row r="912" spans="1:27" ht="14.5" x14ac:dyDescent="0.35">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c r="AA912" s="4"/>
    </row>
    <row r="913" spans="1:27" ht="14.5" x14ac:dyDescent="0.35">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c r="AA913" s="4"/>
    </row>
    <row r="914" spans="1:27" ht="14.5" x14ac:dyDescent="0.35">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c r="AA914" s="4"/>
    </row>
    <row r="915" spans="1:27" ht="14.5" x14ac:dyDescent="0.35">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c r="AA915" s="4"/>
    </row>
    <row r="916" spans="1:27" ht="14.5" x14ac:dyDescent="0.35">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c r="AA916" s="4"/>
    </row>
    <row r="917" spans="1:27" ht="14.5" x14ac:dyDescent="0.35">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c r="AA917" s="4"/>
    </row>
    <row r="918" spans="1:27" ht="14.5" x14ac:dyDescent="0.35">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c r="AA918" s="4"/>
    </row>
    <row r="919" spans="1:27" ht="14.5" x14ac:dyDescent="0.35">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c r="AA919" s="4"/>
    </row>
    <row r="920" spans="1:27" ht="14.5" x14ac:dyDescent="0.35">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c r="AA920" s="4"/>
    </row>
    <row r="921" spans="1:27" ht="14.5" x14ac:dyDescent="0.35">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c r="AA921" s="4"/>
    </row>
    <row r="922" spans="1:27" ht="14.5" x14ac:dyDescent="0.35">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c r="AA922" s="4"/>
    </row>
    <row r="923" spans="1:27" ht="14.5" x14ac:dyDescent="0.35">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c r="AA923" s="4"/>
    </row>
    <row r="924" spans="1:27" ht="14.5" x14ac:dyDescent="0.35">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c r="AA924" s="4"/>
    </row>
    <row r="925" spans="1:27" ht="14.5" x14ac:dyDescent="0.35">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c r="AA925" s="4"/>
    </row>
    <row r="926" spans="1:27" ht="14.5" x14ac:dyDescent="0.35">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c r="AA926" s="4"/>
    </row>
    <row r="927" spans="1:27" ht="14.5" x14ac:dyDescent="0.35">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c r="AA927" s="4"/>
    </row>
    <row r="928" spans="1:27" ht="14.5" x14ac:dyDescent="0.35">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c r="AA928" s="4"/>
    </row>
    <row r="929" spans="1:27" ht="14.5" x14ac:dyDescent="0.35">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c r="AA929" s="4"/>
    </row>
    <row r="930" spans="1:27" ht="14.5" x14ac:dyDescent="0.35">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c r="AA930" s="4"/>
    </row>
    <row r="931" spans="1:27" ht="14.5" x14ac:dyDescent="0.35">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c r="AA931" s="4"/>
    </row>
    <row r="932" spans="1:27" ht="14.5" x14ac:dyDescent="0.35">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c r="AA932" s="4"/>
    </row>
    <row r="933" spans="1:27" ht="14.5" x14ac:dyDescent="0.35">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c r="AA933" s="4"/>
    </row>
    <row r="934" spans="1:27" ht="14.5" x14ac:dyDescent="0.35">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c r="AA934" s="4"/>
    </row>
    <row r="935" spans="1:27" ht="14.5" x14ac:dyDescent="0.35">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c r="AA935" s="4"/>
    </row>
    <row r="936" spans="1:27" ht="14.5" x14ac:dyDescent="0.35">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c r="AA936" s="4"/>
    </row>
    <row r="937" spans="1:27" ht="14.5" x14ac:dyDescent="0.35">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c r="AA937" s="4"/>
    </row>
    <row r="938" spans="1:27" ht="14.5" x14ac:dyDescent="0.35">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c r="AA938" s="4"/>
    </row>
    <row r="939" spans="1:27" ht="14.5" x14ac:dyDescent="0.35">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c r="AA939" s="4"/>
    </row>
    <row r="940" spans="1:27" ht="14.5" x14ac:dyDescent="0.35">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c r="AA940" s="4"/>
    </row>
    <row r="941" spans="1:27" ht="14.5" x14ac:dyDescent="0.35">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c r="AA941" s="4"/>
    </row>
    <row r="942" spans="1:27" ht="14.5" x14ac:dyDescent="0.35">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c r="AA942" s="4"/>
    </row>
    <row r="943" spans="1:27" ht="14.5" x14ac:dyDescent="0.35">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c r="AA943" s="4"/>
    </row>
    <row r="944" spans="1:27" ht="14.5" x14ac:dyDescent="0.35">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c r="AA944" s="4"/>
    </row>
    <row r="945" spans="1:27" ht="14.5" x14ac:dyDescent="0.35">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c r="AA945" s="4"/>
    </row>
    <row r="946" spans="1:27" ht="14.5" x14ac:dyDescent="0.35">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c r="AA946" s="4"/>
    </row>
    <row r="947" spans="1:27" ht="14.5" x14ac:dyDescent="0.35">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c r="AA947" s="4"/>
    </row>
    <row r="948" spans="1:27" ht="14.5" x14ac:dyDescent="0.35">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c r="AA948" s="4"/>
    </row>
    <row r="949" spans="1:27" ht="14.5" x14ac:dyDescent="0.35">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c r="AA949" s="4"/>
    </row>
    <row r="950" spans="1:27" ht="14.5" x14ac:dyDescent="0.35">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c r="AA950" s="4"/>
    </row>
    <row r="951" spans="1:27" ht="14.5" x14ac:dyDescent="0.35">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c r="AA951" s="4"/>
    </row>
    <row r="952" spans="1:27" ht="14.5" x14ac:dyDescent="0.35">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c r="AA952" s="4"/>
    </row>
    <row r="953" spans="1:27" ht="14.5" x14ac:dyDescent="0.35">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c r="AA953" s="4"/>
    </row>
    <row r="954" spans="1:27" ht="14.5" x14ac:dyDescent="0.35">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c r="AA954" s="4"/>
    </row>
    <row r="955" spans="1:27" ht="14.5" x14ac:dyDescent="0.35">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c r="AA955" s="4"/>
    </row>
    <row r="956" spans="1:27" ht="14.5" x14ac:dyDescent="0.35">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c r="AA956" s="4"/>
    </row>
    <row r="957" spans="1:27" ht="14.5" x14ac:dyDescent="0.35">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c r="AA957" s="4"/>
    </row>
    <row r="958" spans="1:27" ht="14.5" x14ac:dyDescent="0.35">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c r="AA958" s="4"/>
    </row>
    <row r="959" spans="1:27" ht="14.5" x14ac:dyDescent="0.35">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c r="AA959" s="4"/>
    </row>
    <row r="960" spans="1:27" ht="14.5" x14ac:dyDescent="0.35">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c r="AA960" s="4"/>
    </row>
    <row r="961" spans="1:27" ht="14.5" x14ac:dyDescent="0.35">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c r="AA961" s="4"/>
    </row>
    <row r="962" spans="1:27" ht="14.5" x14ac:dyDescent="0.35">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c r="AA962" s="4"/>
    </row>
    <row r="963" spans="1:27" ht="14.5" x14ac:dyDescent="0.35">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c r="AA963" s="4"/>
    </row>
    <row r="964" spans="1:27" ht="14.5" x14ac:dyDescent="0.35">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c r="AA964" s="4"/>
    </row>
    <row r="965" spans="1:27" ht="14.5" x14ac:dyDescent="0.35">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c r="AA965" s="4"/>
    </row>
    <row r="966" spans="1:27" ht="14.5" x14ac:dyDescent="0.35">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c r="AA966" s="4"/>
    </row>
    <row r="967" spans="1:27" ht="14.5" x14ac:dyDescent="0.35">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c r="AA967" s="4"/>
    </row>
    <row r="968" spans="1:27" ht="14.5" x14ac:dyDescent="0.35">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c r="AA968" s="4"/>
    </row>
    <row r="969" spans="1:27" ht="14.5" x14ac:dyDescent="0.35">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c r="AA969" s="4"/>
    </row>
    <row r="970" spans="1:27" ht="14.5" x14ac:dyDescent="0.35">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c r="AA970" s="4"/>
    </row>
    <row r="971" spans="1:27" ht="14.5" x14ac:dyDescent="0.35">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c r="AA971" s="4"/>
    </row>
    <row r="972" spans="1:27" ht="14.5" x14ac:dyDescent="0.35">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c r="AA972" s="4"/>
    </row>
    <row r="973" spans="1:27" ht="14.5" x14ac:dyDescent="0.35">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c r="AA973" s="4"/>
    </row>
    <row r="974" spans="1:27" ht="14.5" x14ac:dyDescent="0.35">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c r="AA974" s="4"/>
    </row>
    <row r="975" spans="1:27" ht="14.5" x14ac:dyDescent="0.35">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c r="AA975" s="4"/>
    </row>
    <row r="976" spans="1:27" ht="14.5" x14ac:dyDescent="0.35">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c r="AA976" s="4"/>
    </row>
    <row r="977" spans="1:27" ht="14.5" x14ac:dyDescent="0.35">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c r="AA977" s="4"/>
    </row>
    <row r="978" spans="1:27" ht="14.5" x14ac:dyDescent="0.35">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c r="AA978" s="4"/>
    </row>
    <row r="979" spans="1:27" ht="14.5" x14ac:dyDescent="0.35">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c r="AA979" s="4"/>
    </row>
    <row r="980" spans="1:27" ht="14.5" x14ac:dyDescent="0.35">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c r="AA980" s="4"/>
    </row>
    <row r="981" spans="1:27" ht="14.5" x14ac:dyDescent="0.35">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c r="AA981" s="4"/>
    </row>
    <row r="982" spans="1:27" ht="14.5" x14ac:dyDescent="0.35">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c r="AA982" s="4"/>
    </row>
    <row r="983" spans="1:27" ht="14.5" x14ac:dyDescent="0.35">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c r="AA983" s="4"/>
    </row>
    <row r="984" spans="1:27" ht="14.5" x14ac:dyDescent="0.35">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c r="AA984" s="4"/>
    </row>
    <row r="985" spans="1:27" ht="14.5" x14ac:dyDescent="0.35">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c r="AA985" s="4"/>
    </row>
    <row r="986" spans="1:27" ht="14.5" x14ac:dyDescent="0.35">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c r="AA986" s="4"/>
    </row>
    <row r="987" spans="1:27" ht="14.5" x14ac:dyDescent="0.35">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c r="AA987" s="4"/>
    </row>
    <row r="988" spans="1:27" ht="14.5" x14ac:dyDescent="0.35">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c r="AA988" s="4"/>
    </row>
    <row r="989" spans="1:27" ht="14.5" x14ac:dyDescent="0.35">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c r="AA989" s="4"/>
    </row>
    <row r="990" spans="1:27" ht="14.5" x14ac:dyDescent="0.35">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c r="AA990" s="4"/>
    </row>
    <row r="991" spans="1:27" ht="14.5" x14ac:dyDescent="0.35">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c r="AA991" s="4"/>
    </row>
    <row r="992" spans="1:27" ht="14.5" x14ac:dyDescent="0.35">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c r="AA992" s="4"/>
    </row>
    <row r="993" spans="1:27" ht="14.5" x14ac:dyDescent="0.35">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c r="AA993" s="4"/>
    </row>
    <row r="994" spans="1:27" ht="14.5" x14ac:dyDescent="0.35">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c r="AA994" s="4"/>
    </row>
    <row r="995" spans="1:27" ht="14.5" x14ac:dyDescent="0.35">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c r="AA995" s="4"/>
    </row>
    <row r="996" spans="1:27" ht="14.5" x14ac:dyDescent="0.35">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c r="AA996" s="4"/>
    </row>
    <row r="997" spans="1:27" ht="14.5" x14ac:dyDescent="0.35">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c r="AA997" s="4"/>
    </row>
    <row r="998" spans="1:27" ht="14.5" x14ac:dyDescent="0.35">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c r="AA998" s="4"/>
    </row>
    <row r="999" spans="1:27" ht="14.5" x14ac:dyDescent="0.35">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c r="AA999" s="4"/>
    </row>
    <row r="1000" spans="1:27" ht="14.5" x14ac:dyDescent="0.35">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c r="AA1000" s="4"/>
    </row>
    <row r="1001" spans="1:27" ht="14.5" x14ac:dyDescent="0.35">
      <c r="A1001" s="4"/>
      <c r="B1001" s="4"/>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c r="AA1001" s="4"/>
    </row>
    <row r="1002" spans="1:27" ht="14.5" x14ac:dyDescent="0.35">
      <c r="A1002" s="4"/>
      <c r="B1002" s="4"/>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c r="AA1002" s="4"/>
    </row>
    <row r="1003" spans="1:27" ht="14.5" x14ac:dyDescent="0.35">
      <c r="A1003" s="4"/>
      <c r="B1003" s="4"/>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c r="AA1003" s="4"/>
    </row>
    <row r="1004" spans="1:27" ht="14.5" x14ac:dyDescent="0.35">
      <c r="A1004" s="4"/>
      <c r="B1004" s="4"/>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c r="AA1004" s="4"/>
    </row>
    <row r="1005" spans="1:27" ht="14.5" x14ac:dyDescent="0.35">
      <c r="A1005" s="4"/>
      <c r="B1005" s="4"/>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c r="AA1005" s="4"/>
    </row>
  </sheetData>
  <mergeCells count="67">
    <mergeCell ref="H37:H38"/>
    <mergeCell ref="I37:I38"/>
    <mergeCell ref="H30:J30"/>
    <mergeCell ref="C26:E26"/>
    <mergeCell ref="B37:B38"/>
    <mergeCell ref="C37:C38"/>
    <mergeCell ref="D37:D38"/>
    <mergeCell ref="E37:E38"/>
    <mergeCell ref="F37:F38"/>
    <mergeCell ref="C31:D31"/>
    <mergeCell ref="H28:I28"/>
    <mergeCell ref="H26:I26"/>
    <mergeCell ref="B152:J152"/>
    <mergeCell ref="H12:I12"/>
    <mergeCell ref="H11:I11"/>
    <mergeCell ref="H21:I21"/>
    <mergeCell ref="H22:I22"/>
    <mergeCell ref="H15:I15"/>
    <mergeCell ref="H16:I16"/>
    <mergeCell ref="H18:I18"/>
    <mergeCell ref="H14:I14"/>
    <mergeCell ref="H13:I13"/>
    <mergeCell ref="C28:D28"/>
    <mergeCell ref="C27:D27"/>
    <mergeCell ref="H27:I27"/>
    <mergeCell ref="C29:D29"/>
    <mergeCell ref="B36:J36"/>
    <mergeCell ref="C30:D30"/>
    <mergeCell ref="B4:C4"/>
    <mergeCell ref="B5:C7"/>
    <mergeCell ref="D5:E5"/>
    <mergeCell ref="D4:E4"/>
    <mergeCell ref="H5:I5"/>
    <mergeCell ref="H4:I4"/>
    <mergeCell ref="D7:E7"/>
    <mergeCell ref="H6:I6"/>
    <mergeCell ref="H7:I7"/>
    <mergeCell ref="D6:E6"/>
    <mergeCell ref="D10:E10"/>
    <mergeCell ref="B10:C10"/>
    <mergeCell ref="H8:I8"/>
    <mergeCell ref="H9:I9"/>
    <mergeCell ref="B8:C8"/>
    <mergeCell ref="B9:C9"/>
    <mergeCell ref="D9:E9"/>
    <mergeCell ref="D8:E8"/>
    <mergeCell ref="D12:E12"/>
    <mergeCell ref="B12:C12"/>
    <mergeCell ref="B13:C13"/>
    <mergeCell ref="H19:I19"/>
    <mergeCell ref="C17:D17"/>
    <mergeCell ref="H25:I25"/>
    <mergeCell ref="H20:I20"/>
    <mergeCell ref="B11:C11"/>
    <mergeCell ref="D11:E11"/>
    <mergeCell ref="C15:D15"/>
    <mergeCell ref="C16:D16"/>
    <mergeCell ref="C18:D18"/>
    <mergeCell ref="C19:D19"/>
    <mergeCell ref="C20:D20"/>
    <mergeCell ref="C21:D21"/>
    <mergeCell ref="C22:D22"/>
    <mergeCell ref="C23:D23"/>
    <mergeCell ref="C24:D24"/>
    <mergeCell ref="H23:I23"/>
    <mergeCell ref="H24:I24"/>
    <mergeCell ref="D13:E13"/>
  </mergeCells>
  <dataValidations disablePrompts="1" count="2">
    <dataValidation type="list" allowBlank="1" showErrorMessage="1" sqref="E23" xr:uid="{00000000-0002-0000-0000-000000000000}">
      <formula1>"Annually,Semi-Annually,Quarterly,Bi-Monthly,Monthly,Semi-Monthly,Bi-Weekly"</formula1>
    </dataValidation>
    <dataValidation type="list" allowBlank="1" showErrorMessage="1" sqref="J12:J13" xr:uid="{00000000-0002-0000-0000-000001000000}">
      <formula1>"true,false"</formula1>
    </dataValidation>
  </dataValidations>
  <hyperlinks>
    <hyperlink ref="B152:J152" r:id="rId1" display="CLICK HERE TO CREATE IN SMARTSHEET" xr:uid="{3BAD3528-D6A5-4DD5-8C15-17DCCCC8190D}"/>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7DEE3-9365-4514-AA59-90B35DCD155E}">
  <sheetPr>
    <tabColor theme="1"/>
  </sheetPr>
  <dimension ref="B2"/>
  <sheetViews>
    <sheetView showGridLines="0" workbookViewId="0"/>
  </sheetViews>
  <sheetFormatPr defaultColWidth="11.81640625" defaultRowHeight="14.5" x14ac:dyDescent="0.35"/>
  <cols>
    <col min="1" max="1" width="3.6328125" style="98" customWidth="1"/>
    <col min="2" max="2" width="96.36328125" style="98" customWidth="1"/>
    <col min="3" max="16384" width="11.81640625" style="98"/>
  </cols>
  <sheetData>
    <row r="2" spans="2:2" ht="93" x14ac:dyDescent="0.35">
      <c r="B2" s="97"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Auto Loan Amortization Schedule</vt:lpstr>
      <vt:lpstr>- Disclaimer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Alexandra Ragazhinskaya</cp:lastModifiedBy>
  <dcterms:created xsi:type="dcterms:W3CDTF">2017-01-30T13:29:56Z</dcterms:created>
  <dcterms:modified xsi:type="dcterms:W3CDTF">2020-06-16T21:59:36Z</dcterms:modified>
</cp:coreProperties>
</file>