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mc:AlternateContent xmlns:mc="http://schemas.openxmlformats.org/markup-compatibility/2006">
    <mc:Choice Requires="x15">
      <x15ac:absPath xmlns:x15ac="http://schemas.microsoft.com/office/spreadsheetml/2010/11/ac" url="https://d.docs.live.net/2eba328ab996dff9/Work/Smartsheet_Publishing/Templates for Update/Free amortization schedule templates variety loan types/"/>
    </mc:Choice>
  </mc:AlternateContent>
  <xr:revisionPtr revIDLastSave="0" documentId="8_{D75FF082-572A-49E8-8E92-E73A16EDB54E}" xr6:coauthVersionLast="45" xr6:coauthVersionMax="45" xr10:uidLastSave="{00000000-0000-0000-0000-000000000000}"/>
  <bookViews>
    <workbookView xWindow="2050" yWindow="2050" windowWidth="25580" windowHeight="15380" xr2:uid="{00000000-000D-0000-FFFF-FFFF00000000}"/>
  </bookViews>
  <sheets>
    <sheet name="Home Equity Loan Amortization" sheetId="1" r:id="rId1"/>
    <sheet name="No Extra Payments" sheetId="2" r:id="rId2"/>
    <sheet name="- Disclaimer -" sheetId="3" r:id="rId3"/>
  </sheets>
  <definedNames>
    <definedName name="CP">'Home Equity Loan Amortization'!$E$24</definedName>
    <definedName name="fpdate">'Home Equity Loan Amortization'!$D$9</definedName>
    <definedName name="nper">'Home Equity Loan Amortization'!$E$22</definedName>
    <definedName name="periods_per_year">'Home Equity Loan Amortization'!$E$20</definedName>
    <definedName name="www">'Home Equity Loan Amortization'!$D$9</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E20" i="1" l="1" a="1"/>
  <c r="E20" i="1"/>
  <c r="F480" i="2"/>
  <c r="F479" i="2"/>
  <c r="F478" i="2"/>
  <c r="F477" i="2"/>
  <c r="G476" i="2"/>
  <c r="F476" i="2"/>
  <c r="G475" i="2"/>
  <c r="F475" i="2"/>
  <c r="G474" i="2"/>
  <c r="F474" i="2"/>
  <c r="G473" i="2"/>
  <c r="F473" i="2"/>
  <c r="G472" i="2"/>
  <c r="F472" i="2"/>
  <c r="G471" i="2"/>
  <c r="F471" i="2"/>
  <c r="G470" i="2"/>
  <c r="F470" i="2"/>
  <c r="G469" i="2"/>
  <c r="F469" i="2"/>
  <c r="G468" i="2"/>
  <c r="F468" i="2"/>
  <c r="G467" i="2"/>
  <c r="F467" i="2"/>
  <c r="G466" i="2"/>
  <c r="F466" i="2"/>
  <c r="G465" i="2"/>
  <c r="F465" i="2"/>
  <c r="G464" i="2"/>
  <c r="F464" i="2"/>
  <c r="G463" i="2"/>
  <c r="F463" i="2"/>
  <c r="G462" i="2"/>
  <c r="F462" i="2"/>
  <c r="B461" i="2"/>
  <c r="B460" i="2"/>
  <c r="B459" i="2"/>
  <c r="G459" i="2"/>
  <c r="B458" i="2"/>
  <c r="B457" i="2"/>
  <c r="B456" i="2"/>
  <c r="E456" i="2"/>
  <c r="B455" i="2"/>
  <c r="G455" i="2"/>
  <c r="B454" i="2"/>
  <c r="G454" i="2"/>
  <c r="B453" i="2"/>
  <c r="B452" i="2"/>
  <c r="B451" i="2"/>
  <c r="D451" i="2"/>
  <c r="B450" i="2"/>
  <c r="B449" i="2"/>
  <c r="B448" i="2"/>
  <c r="E24" i="1"/>
  <c r="L17" i="1"/>
  <c r="I8" i="1"/>
  <c r="I9" i="1"/>
  <c r="I28" i="1"/>
  <c r="E455" i="2"/>
  <c r="C455" i="2"/>
  <c r="C451" i="2"/>
  <c r="D455" i="2"/>
  <c r="G453" i="2"/>
  <c r="D453" i="2"/>
  <c r="G450" i="2"/>
  <c r="D450" i="2"/>
  <c r="G458" i="2"/>
  <c r="D458" i="2"/>
  <c r="D454" i="2"/>
  <c r="G449" i="2"/>
  <c r="D449" i="2"/>
  <c r="G457" i="2"/>
  <c r="D457" i="2"/>
  <c r="G461" i="2"/>
  <c r="D461" i="2"/>
  <c r="G448" i="2"/>
  <c r="D448" i="2"/>
  <c r="G452" i="2"/>
  <c r="D452" i="2"/>
  <c r="E452" i="2"/>
  <c r="E459" i="2"/>
  <c r="C459" i="2"/>
  <c r="G456" i="2"/>
  <c r="D456" i="2"/>
  <c r="G460" i="2"/>
  <c r="D460" i="2"/>
  <c r="E460" i="2"/>
  <c r="D459" i="2"/>
  <c r="C448" i="2"/>
  <c r="C452" i="2"/>
  <c r="C456" i="2"/>
  <c r="C460" i="2"/>
  <c r="E453" i="2"/>
  <c r="E457" i="2"/>
  <c r="E461" i="2"/>
  <c r="C449" i="2"/>
  <c r="C453" i="2"/>
  <c r="C457" i="2"/>
  <c r="C461" i="2"/>
  <c r="E454" i="2"/>
  <c r="E458" i="2"/>
  <c r="C450" i="2"/>
  <c r="C454" i="2"/>
  <c r="C458" i="2"/>
  <c r="F452" i="2"/>
  <c r="E448" i="2"/>
  <c r="E449" i="2"/>
  <c r="F448" i="2"/>
  <c r="E22" i="1"/>
  <c r="I16" i="1"/>
  <c r="I17" i="1"/>
  <c r="E21" i="1"/>
  <c r="H3" i="2"/>
  <c r="B29" i="1"/>
  <c r="F451" i="2"/>
  <c r="E451" i="2"/>
  <c r="G451" i="2"/>
  <c r="F449" i="2"/>
  <c r="E450" i="2"/>
  <c r="F453" i="2"/>
  <c r="F454" i="2"/>
  <c r="F455" i="2"/>
  <c r="F456" i="2"/>
  <c r="F457" i="2"/>
  <c r="F458" i="2"/>
  <c r="F459" i="2"/>
  <c r="F460" i="2"/>
  <c r="F461" i="2"/>
  <c r="F450" i="2"/>
  <c r="B4" i="2"/>
  <c r="G29" i="1"/>
  <c r="K29" i="1"/>
  <c r="E29" i="1"/>
  <c r="C29" i="1"/>
  <c r="D4" i="2"/>
  <c r="E4" i="2"/>
  <c r="F4" i="2"/>
  <c r="G4" i="2"/>
  <c r="H4" i="2"/>
  <c r="B5" i="2"/>
  <c r="C4" i="2"/>
  <c r="D29" i="1"/>
  <c r="H29" i="1"/>
  <c r="L29" i="1"/>
  <c r="D5" i="2"/>
  <c r="E5" i="2"/>
  <c r="F5" i="2"/>
  <c r="G5" i="2"/>
  <c r="H5" i="2"/>
  <c r="B6" i="2"/>
  <c r="D6" i="2"/>
  <c r="C5" i="2"/>
  <c r="I29" i="1"/>
  <c r="B30" i="1"/>
  <c r="C6" i="2"/>
  <c r="E6" i="2"/>
  <c r="F6" i="2"/>
  <c r="E30" i="1"/>
  <c r="C30" i="1"/>
  <c r="G30" i="1"/>
  <c r="K30" i="1"/>
  <c r="D30" i="1"/>
  <c r="H30" i="1"/>
  <c r="G6" i="2"/>
  <c r="H6" i="2"/>
  <c r="B7" i="2"/>
  <c r="D7" i="2"/>
  <c r="L30" i="1"/>
  <c r="C7" i="2"/>
  <c r="E7" i="2"/>
  <c r="F7" i="2"/>
  <c r="I30" i="1"/>
  <c r="B31" i="1"/>
  <c r="G7" i="2"/>
  <c r="H7" i="2"/>
  <c r="B8" i="2"/>
  <c r="D8" i="2"/>
  <c r="C31" i="1"/>
  <c r="G31" i="1"/>
  <c r="K31" i="1"/>
  <c r="E31" i="1"/>
  <c r="D31" i="1"/>
  <c r="H31" i="1"/>
  <c r="L31" i="1"/>
  <c r="E8" i="2"/>
  <c r="F8" i="2"/>
  <c r="G8" i="2"/>
  <c r="H8" i="2"/>
  <c r="B9" i="2"/>
  <c r="D9" i="2"/>
  <c r="C8" i="2"/>
  <c r="C9" i="2"/>
  <c r="E9" i="2"/>
  <c r="F9" i="2"/>
  <c r="G9" i="2"/>
  <c r="H9" i="2"/>
  <c r="B10" i="2"/>
  <c r="D10" i="2"/>
  <c r="I31" i="1"/>
  <c r="B32" i="1"/>
  <c r="C10" i="2"/>
  <c r="E10" i="2"/>
  <c r="F10" i="2"/>
  <c r="G10" i="2"/>
  <c r="H10" i="2"/>
  <c r="B11" i="2"/>
  <c r="D11" i="2"/>
  <c r="C32" i="1"/>
  <c r="G32" i="1"/>
  <c r="K32" i="1"/>
  <c r="L32" i="1"/>
  <c r="E32" i="1"/>
  <c r="D32" i="1"/>
  <c r="H32" i="1"/>
  <c r="E11" i="2"/>
  <c r="F11" i="2"/>
  <c r="G11" i="2"/>
  <c r="H11" i="2"/>
  <c r="B12" i="2"/>
  <c r="D12" i="2"/>
  <c r="C11" i="2"/>
  <c r="E12" i="2"/>
  <c r="F12" i="2"/>
  <c r="G12" i="2"/>
  <c r="H12" i="2"/>
  <c r="B13" i="2"/>
  <c r="D13" i="2"/>
  <c r="C12" i="2"/>
  <c r="I32" i="1"/>
  <c r="B33" i="1"/>
  <c r="E13" i="2"/>
  <c r="F13" i="2"/>
  <c r="G13" i="2"/>
  <c r="H13" i="2"/>
  <c r="B14" i="2"/>
  <c r="D14" i="2"/>
  <c r="C13" i="2"/>
  <c r="G33" i="1"/>
  <c r="K33" i="1"/>
  <c r="L33" i="1"/>
  <c r="E33" i="1"/>
  <c r="C33" i="1"/>
  <c r="D33" i="1"/>
  <c r="H33" i="1"/>
  <c r="I33" i="1"/>
  <c r="B34" i="1"/>
  <c r="C14" i="2"/>
  <c r="E14" i="2"/>
  <c r="F14" i="2"/>
  <c r="G14" i="2"/>
  <c r="H14" i="2"/>
  <c r="B15" i="2"/>
  <c r="D15" i="2"/>
  <c r="C15" i="2"/>
  <c r="E15" i="2"/>
  <c r="F15" i="2"/>
  <c r="G15" i="2"/>
  <c r="H15" i="2"/>
  <c r="B16" i="2"/>
  <c r="D16" i="2"/>
  <c r="E34" i="1"/>
  <c r="C34" i="1"/>
  <c r="G34" i="1"/>
  <c r="K34" i="1"/>
  <c r="L34" i="1"/>
  <c r="D34" i="1"/>
  <c r="H34" i="1"/>
  <c r="I34" i="1"/>
  <c r="B35" i="1"/>
  <c r="E16" i="2"/>
  <c r="F16" i="2"/>
  <c r="G16" i="2"/>
  <c r="H16" i="2"/>
  <c r="B17" i="2"/>
  <c r="D17" i="2"/>
  <c r="C16" i="2"/>
  <c r="C17" i="2"/>
  <c r="E17" i="2"/>
  <c r="F17" i="2"/>
  <c r="G17" i="2"/>
  <c r="H17" i="2"/>
  <c r="B18" i="2"/>
  <c r="D18" i="2"/>
  <c r="C35" i="1"/>
  <c r="G35" i="1"/>
  <c r="K35" i="1"/>
  <c r="L35" i="1"/>
  <c r="E35" i="1"/>
  <c r="D35" i="1"/>
  <c r="H35" i="1"/>
  <c r="I35" i="1"/>
  <c r="B36" i="1"/>
  <c r="C36" i="1"/>
  <c r="C18" i="2"/>
  <c r="E18" i="2"/>
  <c r="F18" i="2"/>
  <c r="G18" i="2"/>
  <c r="H18" i="2"/>
  <c r="B19" i="2"/>
  <c r="D19" i="2"/>
  <c r="E36" i="1"/>
  <c r="G36" i="1"/>
  <c r="K36" i="1"/>
  <c r="L36" i="1"/>
  <c r="E19" i="2"/>
  <c r="F19" i="2"/>
  <c r="G19" i="2"/>
  <c r="H19" i="2"/>
  <c r="B20" i="2"/>
  <c r="D20" i="2"/>
  <c r="C19" i="2"/>
  <c r="D36" i="1"/>
  <c r="H36" i="1"/>
  <c r="I36" i="1"/>
  <c r="B37" i="1"/>
  <c r="E20" i="2"/>
  <c r="F20" i="2"/>
  <c r="G20" i="2"/>
  <c r="H20" i="2"/>
  <c r="B21" i="2"/>
  <c r="D21" i="2"/>
  <c r="C20" i="2"/>
  <c r="E37" i="1"/>
  <c r="C37" i="1"/>
  <c r="G37" i="1"/>
  <c r="K37" i="1"/>
  <c r="L37" i="1"/>
  <c r="E21" i="2"/>
  <c r="F21" i="2"/>
  <c r="G21" i="2"/>
  <c r="H21" i="2"/>
  <c r="B22" i="2"/>
  <c r="D22" i="2"/>
  <c r="C21" i="2"/>
  <c r="D37" i="1"/>
  <c r="H37" i="1"/>
  <c r="I37" i="1"/>
  <c r="B38" i="1"/>
  <c r="C22" i="2"/>
  <c r="E22" i="2"/>
  <c r="F22" i="2"/>
  <c r="G22" i="2"/>
  <c r="H22" i="2"/>
  <c r="B23" i="2"/>
  <c r="D23" i="2"/>
  <c r="G38" i="1"/>
  <c r="K38" i="1"/>
  <c r="L38" i="1"/>
  <c r="E38" i="1"/>
  <c r="C38" i="1"/>
  <c r="C23" i="2"/>
  <c r="E23" i="2"/>
  <c r="F23" i="2"/>
  <c r="G23" i="2"/>
  <c r="H23" i="2"/>
  <c r="B24" i="2"/>
  <c r="D24" i="2"/>
  <c r="D38" i="1"/>
  <c r="H38" i="1"/>
  <c r="I38" i="1"/>
  <c r="B39" i="1"/>
  <c r="E24" i="2"/>
  <c r="F24" i="2"/>
  <c r="G24" i="2"/>
  <c r="H24" i="2"/>
  <c r="B25" i="2"/>
  <c r="D25" i="2"/>
  <c r="C24" i="2"/>
  <c r="G39" i="1"/>
  <c r="K39" i="1"/>
  <c r="L39" i="1"/>
  <c r="E39" i="1"/>
  <c r="C39" i="1"/>
  <c r="C25" i="2"/>
  <c r="E25" i="2"/>
  <c r="F25" i="2"/>
  <c r="G25" i="2"/>
  <c r="H25" i="2"/>
  <c r="B26" i="2"/>
  <c r="D26" i="2"/>
  <c r="D39" i="1"/>
  <c r="H39" i="1"/>
  <c r="I39" i="1"/>
  <c r="B40" i="1"/>
  <c r="C26" i="2"/>
  <c r="E26" i="2"/>
  <c r="F26" i="2"/>
  <c r="G26" i="2"/>
  <c r="H26" i="2"/>
  <c r="B27" i="2"/>
  <c r="D27" i="2"/>
  <c r="C40" i="1"/>
  <c r="G40" i="1"/>
  <c r="K40" i="1"/>
  <c r="L40" i="1"/>
  <c r="E40" i="1"/>
  <c r="E27" i="2"/>
  <c r="F27" i="2"/>
  <c r="G27" i="2"/>
  <c r="H27" i="2"/>
  <c r="B28" i="2"/>
  <c r="D28" i="2"/>
  <c r="C27" i="2"/>
  <c r="D40" i="1"/>
  <c r="H40" i="1"/>
  <c r="I40" i="1"/>
  <c r="B41" i="1"/>
  <c r="C41" i="1"/>
  <c r="E28" i="2"/>
  <c r="F28" i="2"/>
  <c r="G28" i="2"/>
  <c r="H28" i="2"/>
  <c r="B29" i="2"/>
  <c r="D29" i="2"/>
  <c r="C28" i="2"/>
  <c r="G41" i="1"/>
  <c r="K41" i="1"/>
  <c r="L41" i="1"/>
  <c r="E41" i="1"/>
  <c r="D41" i="1"/>
  <c r="H41" i="1"/>
  <c r="I41" i="1"/>
  <c r="B42" i="1"/>
  <c r="E29" i="2"/>
  <c r="F29" i="2"/>
  <c r="G29" i="2"/>
  <c r="H29" i="2"/>
  <c r="B30" i="2"/>
  <c r="D30" i="2"/>
  <c r="C29" i="2"/>
  <c r="E42" i="1"/>
  <c r="C42" i="1"/>
  <c r="G42" i="1"/>
  <c r="E30" i="2"/>
  <c r="F30" i="2"/>
  <c r="G30" i="2"/>
  <c r="H30" i="2"/>
  <c r="B31" i="2"/>
  <c r="D31" i="2"/>
  <c r="C30" i="2"/>
  <c r="D42" i="1"/>
  <c r="H42" i="1"/>
  <c r="I42" i="1"/>
  <c r="B43" i="1"/>
  <c r="E43" i="1"/>
  <c r="K42" i="1"/>
  <c r="L42" i="1"/>
  <c r="C31" i="2"/>
  <c r="E31" i="2"/>
  <c r="F31" i="2"/>
  <c r="G31" i="2"/>
  <c r="H31" i="2"/>
  <c r="B32" i="2"/>
  <c r="D32" i="2"/>
  <c r="G43" i="1"/>
  <c r="K43" i="1"/>
  <c r="L43" i="1"/>
  <c r="C43" i="1"/>
  <c r="C32" i="2"/>
  <c r="E32" i="2"/>
  <c r="F32" i="2"/>
  <c r="G32" i="2"/>
  <c r="H32" i="2"/>
  <c r="B33" i="2"/>
  <c r="D33" i="2"/>
  <c r="D43" i="1"/>
  <c r="H43" i="1"/>
  <c r="I43" i="1"/>
  <c r="B44" i="1"/>
  <c r="E33" i="2"/>
  <c r="F33" i="2"/>
  <c r="G33" i="2"/>
  <c r="H33" i="2"/>
  <c r="B34" i="2"/>
  <c r="D34" i="2"/>
  <c r="C33" i="2"/>
  <c r="G44" i="1"/>
  <c r="K44" i="1"/>
  <c r="L44" i="1"/>
  <c r="C44" i="1"/>
  <c r="E44" i="1"/>
  <c r="D44" i="1"/>
  <c r="H44" i="1"/>
  <c r="I44" i="1"/>
  <c r="B45" i="1"/>
  <c r="E34" i="2"/>
  <c r="F34" i="2"/>
  <c r="G34" i="2"/>
  <c r="H34" i="2"/>
  <c r="B35" i="2"/>
  <c r="D35" i="2"/>
  <c r="C34" i="2"/>
  <c r="C45" i="1"/>
  <c r="G45" i="1"/>
  <c r="K45" i="1"/>
  <c r="L45" i="1"/>
  <c r="E45" i="1"/>
  <c r="C35" i="2"/>
  <c r="E35" i="2"/>
  <c r="F35" i="2"/>
  <c r="G35" i="2"/>
  <c r="H35" i="2"/>
  <c r="B36" i="2"/>
  <c r="D36" i="2"/>
  <c r="D45" i="1"/>
  <c r="H45" i="1"/>
  <c r="I45" i="1"/>
  <c r="B46" i="1"/>
  <c r="C46" i="1"/>
  <c r="C36" i="2"/>
  <c r="E36" i="2"/>
  <c r="F36" i="2"/>
  <c r="G36" i="2"/>
  <c r="H36" i="2"/>
  <c r="B37" i="2"/>
  <c r="D37" i="2"/>
  <c r="E46" i="1"/>
  <c r="G46" i="1"/>
  <c r="K46" i="1"/>
  <c r="L46" i="1"/>
  <c r="E37" i="2"/>
  <c r="F37" i="2"/>
  <c r="G37" i="2"/>
  <c r="H37" i="2"/>
  <c r="B38" i="2"/>
  <c r="D38" i="2"/>
  <c r="C37" i="2"/>
  <c r="D46" i="1"/>
  <c r="H46" i="1"/>
  <c r="I46" i="1"/>
  <c r="B47" i="1"/>
  <c r="E38" i="2"/>
  <c r="F38" i="2"/>
  <c r="G38" i="2"/>
  <c r="H38" i="2"/>
  <c r="B39" i="2"/>
  <c r="D39" i="2"/>
  <c r="C38" i="2"/>
  <c r="C47" i="1"/>
  <c r="E47" i="1"/>
  <c r="G47" i="1"/>
  <c r="D47" i="1"/>
  <c r="H47" i="1"/>
  <c r="I47" i="1"/>
  <c r="B48" i="1"/>
  <c r="K47" i="1"/>
  <c r="L47" i="1"/>
  <c r="C39" i="2"/>
  <c r="E39" i="2"/>
  <c r="F39" i="2"/>
  <c r="G39" i="2"/>
  <c r="H39" i="2"/>
  <c r="B40" i="2"/>
  <c r="D40" i="2"/>
  <c r="E48" i="1"/>
  <c r="C48" i="1"/>
  <c r="G48" i="1"/>
  <c r="K48" i="1"/>
  <c r="L48" i="1"/>
  <c r="D48" i="1"/>
  <c r="H48" i="1"/>
  <c r="I48" i="1"/>
  <c r="B49" i="1"/>
  <c r="G49" i="1"/>
  <c r="K49" i="1"/>
  <c r="L49" i="1"/>
  <c r="C40" i="2"/>
  <c r="E40" i="2"/>
  <c r="F40" i="2"/>
  <c r="G40" i="2"/>
  <c r="H40" i="2"/>
  <c r="B41" i="2"/>
  <c r="D41" i="2"/>
  <c r="C49" i="1"/>
  <c r="E49" i="1"/>
  <c r="D49" i="1"/>
  <c r="H49" i="1"/>
  <c r="I49" i="1"/>
  <c r="B50" i="1"/>
  <c r="C50" i="1"/>
  <c r="E41" i="2"/>
  <c r="F41" i="2"/>
  <c r="G41" i="2"/>
  <c r="H41" i="2"/>
  <c r="B42" i="2"/>
  <c r="D42" i="2"/>
  <c r="C41" i="2"/>
  <c r="E50" i="1"/>
  <c r="G50" i="1"/>
  <c r="K50" i="1"/>
  <c r="L50" i="1"/>
  <c r="E42" i="2"/>
  <c r="F42" i="2"/>
  <c r="G42" i="2"/>
  <c r="H42" i="2"/>
  <c r="B43" i="2"/>
  <c r="D43" i="2"/>
  <c r="C42" i="2"/>
  <c r="D50" i="1"/>
  <c r="H50" i="1"/>
  <c r="I50" i="1"/>
  <c r="B51" i="1"/>
  <c r="G51" i="1"/>
  <c r="K51" i="1"/>
  <c r="L51" i="1"/>
  <c r="C43" i="2"/>
  <c r="E43" i="2"/>
  <c r="F43" i="2"/>
  <c r="G43" i="2"/>
  <c r="H43" i="2"/>
  <c r="B44" i="2"/>
  <c r="D44" i="2"/>
  <c r="C51" i="1"/>
  <c r="E51" i="1"/>
  <c r="D51" i="1"/>
  <c r="H51" i="1"/>
  <c r="I51" i="1"/>
  <c r="B52" i="1"/>
  <c r="E52" i="1"/>
  <c r="C44" i="2"/>
  <c r="E44" i="2"/>
  <c r="F44" i="2"/>
  <c r="G44" i="2"/>
  <c r="H44" i="2"/>
  <c r="B45" i="2"/>
  <c r="D45" i="2"/>
  <c r="C52" i="1"/>
  <c r="G52" i="1"/>
  <c r="K52" i="1"/>
  <c r="L52" i="1"/>
  <c r="E45" i="2"/>
  <c r="F45" i="2"/>
  <c r="G45" i="2"/>
  <c r="H45" i="2"/>
  <c r="B46" i="2"/>
  <c r="D46" i="2"/>
  <c r="C45" i="2"/>
  <c r="D52" i="1"/>
  <c r="H52" i="1"/>
  <c r="I52" i="1"/>
  <c r="B53" i="1"/>
  <c r="E53" i="1"/>
  <c r="E46" i="2"/>
  <c r="F46" i="2"/>
  <c r="G46" i="2"/>
  <c r="H46" i="2"/>
  <c r="B47" i="2"/>
  <c r="D47" i="2"/>
  <c r="C46" i="2"/>
  <c r="G53" i="1"/>
  <c r="K53" i="1"/>
  <c r="L53" i="1"/>
  <c r="C53" i="1"/>
  <c r="D53" i="1"/>
  <c r="H53" i="1"/>
  <c r="I53" i="1"/>
  <c r="B54" i="1"/>
  <c r="C54" i="1"/>
  <c r="C47" i="2"/>
  <c r="E47" i="2"/>
  <c r="F47" i="2"/>
  <c r="G47" i="2"/>
  <c r="H47" i="2"/>
  <c r="B48" i="2"/>
  <c r="D48" i="2"/>
  <c r="E54" i="1"/>
  <c r="G54" i="1"/>
  <c r="K54" i="1"/>
  <c r="L54" i="1"/>
  <c r="C48" i="2"/>
  <c r="E48" i="2"/>
  <c r="F48" i="2"/>
  <c r="G48" i="2"/>
  <c r="H48" i="2"/>
  <c r="B49" i="2"/>
  <c r="D49" i="2"/>
  <c r="D54" i="1"/>
  <c r="H54" i="1"/>
  <c r="I54" i="1"/>
  <c r="B55" i="1"/>
  <c r="G55" i="1"/>
  <c r="K55" i="1"/>
  <c r="L55" i="1"/>
  <c r="E49" i="2"/>
  <c r="F49" i="2"/>
  <c r="G49" i="2"/>
  <c r="H49" i="2"/>
  <c r="B50" i="2"/>
  <c r="D50" i="2"/>
  <c r="C49" i="2"/>
  <c r="C55" i="1"/>
  <c r="E55" i="1"/>
  <c r="D55" i="1"/>
  <c r="H55" i="1"/>
  <c r="I55" i="1"/>
  <c r="B56" i="1"/>
  <c r="E50" i="2"/>
  <c r="F50" i="2"/>
  <c r="G50" i="2"/>
  <c r="H50" i="2"/>
  <c r="B51" i="2"/>
  <c r="D51" i="2"/>
  <c r="C50" i="2"/>
  <c r="G56" i="1"/>
  <c r="K56" i="1"/>
  <c r="L56" i="1"/>
  <c r="C56" i="1"/>
  <c r="E56" i="1"/>
  <c r="C51" i="2"/>
  <c r="E51" i="2"/>
  <c r="F51" i="2"/>
  <c r="G51" i="2"/>
  <c r="H51" i="2"/>
  <c r="B52" i="2"/>
  <c r="D52" i="2"/>
  <c r="D56" i="1"/>
  <c r="H56" i="1"/>
  <c r="I56" i="1"/>
  <c r="B57" i="1"/>
  <c r="C57" i="1"/>
  <c r="C52" i="2"/>
  <c r="E52" i="2"/>
  <c r="F52" i="2"/>
  <c r="G52" i="2"/>
  <c r="H52" i="2"/>
  <c r="B53" i="2"/>
  <c r="D53" i="2"/>
  <c r="G57" i="1"/>
  <c r="K57" i="1"/>
  <c r="L57" i="1"/>
  <c r="E57" i="1"/>
  <c r="D57" i="1"/>
  <c r="H57" i="1"/>
  <c r="I57" i="1"/>
  <c r="B58" i="1"/>
  <c r="E53" i="2"/>
  <c r="F53" i="2"/>
  <c r="G53" i="2"/>
  <c r="H53" i="2"/>
  <c r="B54" i="2"/>
  <c r="D54" i="2"/>
  <c r="C53" i="2"/>
  <c r="G58" i="1"/>
  <c r="K58" i="1"/>
  <c r="L58" i="1"/>
  <c r="E58" i="1"/>
  <c r="D58" i="1"/>
  <c r="C58" i="1"/>
  <c r="E54" i="2"/>
  <c r="F54" i="2"/>
  <c r="G54" i="2"/>
  <c r="H54" i="2"/>
  <c r="B55" i="2"/>
  <c r="D55" i="2"/>
  <c r="C54" i="2"/>
  <c r="H58" i="1"/>
  <c r="I58" i="1"/>
  <c r="B59" i="1"/>
  <c r="C55" i="2"/>
  <c r="E55" i="2"/>
  <c r="F55" i="2"/>
  <c r="G55" i="2"/>
  <c r="H55" i="2"/>
  <c r="B56" i="2"/>
  <c r="D56" i="2"/>
  <c r="G59" i="1"/>
  <c r="K59" i="1"/>
  <c r="L59" i="1"/>
  <c r="C59" i="1"/>
  <c r="E59" i="1"/>
  <c r="C56" i="2"/>
  <c r="E56" i="2"/>
  <c r="F56" i="2"/>
  <c r="G56" i="2"/>
  <c r="H56" i="2"/>
  <c r="B57" i="2"/>
  <c r="D57" i="2"/>
  <c r="D59" i="1"/>
  <c r="H59" i="1"/>
  <c r="I59" i="1"/>
  <c r="B60" i="1"/>
  <c r="G60" i="1"/>
  <c r="K60" i="1"/>
  <c r="L60" i="1"/>
  <c r="E57" i="2"/>
  <c r="F57" i="2"/>
  <c r="G57" i="2"/>
  <c r="H57" i="2"/>
  <c r="B58" i="2"/>
  <c r="D58" i="2"/>
  <c r="C57" i="2"/>
  <c r="E60" i="1"/>
  <c r="D60" i="1"/>
  <c r="H60" i="1"/>
  <c r="I60" i="1"/>
  <c r="B61" i="1"/>
  <c r="C61" i="1"/>
  <c r="C60" i="1"/>
  <c r="E58" i="2"/>
  <c r="F58" i="2"/>
  <c r="G58" i="2"/>
  <c r="H58" i="2"/>
  <c r="B59" i="2"/>
  <c r="D59" i="2"/>
  <c r="C58" i="2"/>
  <c r="G61" i="1"/>
  <c r="K61" i="1"/>
  <c r="L61" i="1"/>
  <c r="E61" i="1"/>
  <c r="C59" i="2"/>
  <c r="E59" i="2"/>
  <c r="F59" i="2"/>
  <c r="G59" i="2"/>
  <c r="H59" i="2"/>
  <c r="B60" i="2"/>
  <c r="D60" i="2"/>
  <c r="D61" i="1"/>
  <c r="H61" i="1"/>
  <c r="I61" i="1"/>
  <c r="B62" i="1"/>
  <c r="C62" i="1"/>
  <c r="C60" i="2"/>
  <c r="E60" i="2"/>
  <c r="F60" i="2"/>
  <c r="G60" i="2"/>
  <c r="H60" i="2"/>
  <c r="B61" i="2"/>
  <c r="D61" i="2"/>
  <c r="E62" i="1"/>
  <c r="G62" i="1"/>
  <c r="K62" i="1"/>
  <c r="L62" i="1"/>
  <c r="E61" i="2"/>
  <c r="F61" i="2"/>
  <c r="G61" i="2"/>
  <c r="H61" i="2"/>
  <c r="B62" i="2"/>
  <c r="D62" i="2"/>
  <c r="C61" i="2"/>
  <c r="D62" i="1"/>
  <c r="H62" i="1"/>
  <c r="I62" i="1"/>
  <c r="B63" i="1"/>
  <c r="E62" i="2"/>
  <c r="F62" i="2"/>
  <c r="G62" i="2"/>
  <c r="H62" i="2"/>
  <c r="B63" i="2"/>
  <c r="D63" i="2"/>
  <c r="C62" i="2"/>
  <c r="E63" i="1"/>
  <c r="G63" i="1"/>
  <c r="K63" i="1"/>
  <c r="L63" i="1"/>
  <c r="C63" i="1"/>
  <c r="C63" i="2"/>
  <c r="E63" i="2"/>
  <c r="F63" i="2"/>
  <c r="G63" i="2"/>
  <c r="H63" i="2"/>
  <c r="B64" i="2"/>
  <c r="D64" i="2"/>
  <c r="D63" i="1"/>
  <c r="H63" i="1"/>
  <c r="I63" i="1"/>
  <c r="B64" i="1"/>
  <c r="H64" i="2"/>
  <c r="B65" i="2"/>
  <c r="D65" i="2"/>
  <c r="G64" i="2"/>
  <c r="C64" i="2"/>
  <c r="E64" i="2"/>
  <c r="F64" i="2"/>
  <c r="G64" i="1"/>
  <c r="K64" i="1"/>
  <c r="L64" i="1"/>
  <c r="C64" i="1"/>
  <c r="E64" i="1"/>
  <c r="D64" i="1"/>
  <c r="H64" i="1"/>
  <c r="I64" i="1"/>
  <c r="B65" i="1"/>
  <c r="E65" i="2"/>
  <c r="H65" i="2"/>
  <c r="B66" i="2"/>
  <c r="D66" i="2"/>
  <c r="F65" i="2"/>
  <c r="G65" i="2"/>
  <c r="C65" i="2"/>
  <c r="C65" i="1"/>
  <c r="G65" i="1"/>
  <c r="K65" i="1"/>
  <c r="L65" i="1"/>
  <c r="E65" i="1"/>
  <c r="F66" i="2"/>
  <c r="E66" i="2"/>
  <c r="G66" i="2"/>
  <c r="C66" i="2"/>
  <c r="H66" i="2"/>
  <c r="B67" i="2"/>
  <c r="D67" i="2"/>
  <c r="D65" i="1"/>
  <c r="H65" i="1"/>
  <c r="I65" i="1"/>
  <c r="B66" i="1"/>
  <c r="G66" i="1"/>
  <c r="K66" i="1"/>
  <c r="L66" i="1"/>
  <c r="G67" i="2"/>
  <c r="C67" i="2"/>
  <c r="F67" i="2"/>
  <c r="H67" i="2"/>
  <c r="B68" i="2"/>
  <c r="D68" i="2"/>
  <c r="E67" i="2"/>
  <c r="C66" i="1"/>
  <c r="E66" i="1"/>
  <c r="D66" i="1"/>
  <c r="H66" i="1"/>
  <c r="I66" i="1"/>
  <c r="B67" i="1"/>
  <c r="E67" i="1"/>
  <c r="H68" i="2"/>
  <c r="B69" i="2"/>
  <c r="D69" i="2"/>
  <c r="G68" i="2"/>
  <c r="C68" i="2"/>
  <c r="E68" i="2"/>
  <c r="F68" i="2"/>
  <c r="G67" i="1"/>
  <c r="K67" i="1"/>
  <c r="L67" i="1"/>
  <c r="C67" i="1"/>
  <c r="E69" i="2"/>
  <c r="H69" i="2"/>
  <c r="B70" i="2"/>
  <c r="D70" i="2"/>
  <c r="F69" i="2"/>
  <c r="C69" i="2"/>
  <c r="G69" i="2"/>
  <c r="D67" i="1"/>
  <c r="H67" i="1"/>
  <c r="I67" i="1"/>
  <c r="B68" i="1"/>
  <c r="G68" i="1"/>
  <c r="K68" i="1"/>
  <c r="L68" i="1"/>
  <c r="F70" i="2"/>
  <c r="E70" i="2"/>
  <c r="G70" i="2"/>
  <c r="C70" i="2"/>
  <c r="H70" i="2"/>
  <c r="B71" i="2"/>
  <c r="D71" i="2"/>
  <c r="E68" i="1"/>
  <c r="D68" i="1"/>
  <c r="H68" i="1"/>
  <c r="I68" i="1"/>
  <c r="B69" i="1"/>
  <c r="E69" i="1"/>
  <c r="C68" i="1"/>
  <c r="G71" i="2"/>
  <c r="C71" i="2"/>
  <c r="F71" i="2"/>
  <c r="H71" i="2"/>
  <c r="B72" i="2"/>
  <c r="D72" i="2"/>
  <c r="E71" i="2"/>
  <c r="G69" i="1"/>
  <c r="K69" i="1"/>
  <c r="L69" i="1"/>
  <c r="C69" i="1"/>
  <c r="H72" i="2"/>
  <c r="B73" i="2"/>
  <c r="D73" i="2"/>
  <c r="G72" i="2"/>
  <c r="C72" i="2"/>
  <c r="E72" i="2"/>
  <c r="F72" i="2"/>
  <c r="D69" i="1"/>
  <c r="H69" i="1"/>
  <c r="I69" i="1"/>
  <c r="B70" i="1"/>
  <c r="C70" i="1"/>
  <c r="E73" i="2"/>
  <c r="H73" i="2"/>
  <c r="B74" i="2"/>
  <c r="D74" i="2"/>
  <c r="F73" i="2"/>
  <c r="G73" i="2"/>
  <c r="C73" i="2"/>
  <c r="G70" i="1"/>
  <c r="K70" i="1"/>
  <c r="L70" i="1"/>
  <c r="E70" i="1"/>
  <c r="F74" i="2"/>
  <c r="E74" i="2"/>
  <c r="G74" i="2"/>
  <c r="C74" i="2"/>
  <c r="H74" i="2"/>
  <c r="B75" i="2"/>
  <c r="D75" i="2"/>
  <c r="D70" i="1"/>
  <c r="H70" i="1"/>
  <c r="I70" i="1"/>
  <c r="B71" i="1"/>
  <c r="E71" i="1"/>
  <c r="G75" i="2"/>
  <c r="C75" i="2"/>
  <c r="F75" i="2"/>
  <c r="H75" i="2"/>
  <c r="B76" i="2"/>
  <c r="D76" i="2"/>
  <c r="E75" i="2"/>
  <c r="G71" i="1"/>
  <c r="K71" i="1"/>
  <c r="L71" i="1"/>
  <c r="C71" i="1"/>
  <c r="D71" i="1"/>
  <c r="H71" i="1"/>
  <c r="I71" i="1"/>
  <c r="B72" i="1"/>
  <c r="H76" i="2"/>
  <c r="B77" i="2"/>
  <c r="D77" i="2"/>
  <c r="G76" i="2"/>
  <c r="C76" i="2"/>
  <c r="E76" i="2"/>
  <c r="F76" i="2"/>
  <c r="G72" i="1"/>
  <c r="K72" i="1"/>
  <c r="L72" i="1"/>
  <c r="C72" i="1"/>
  <c r="E72" i="1"/>
  <c r="D72" i="1"/>
  <c r="H72" i="1"/>
  <c r="I72" i="1"/>
  <c r="B73" i="1"/>
  <c r="E77" i="2"/>
  <c r="H77" i="2"/>
  <c r="B78" i="2"/>
  <c r="D78" i="2"/>
  <c r="F77" i="2"/>
  <c r="C77" i="2"/>
  <c r="G77" i="2"/>
  <c r="G73" i="1"/>
  <c r="K73" i="1"/>
  <c r="L73" i="1"/>
  <c r="E73" i="1"/>
  <c r="D73" i="1"/>
  <c r="C73" i="1"/>
  <c r="F78" i="2"/>
  <c r="E78" i="2"/>
  <c r="G78" i="2"/>
  <c r="C78" i="2"/>
  <c r="H78" i="2"/>
  <c r="B79" i="2"/>
  <c r="D79" i="2"/>
  <c r="H73" i="1"/>
  <c r="I73" i="1"/>
  <c r="B74" i="1"/>
  <c r="G79" i="2"/>
  <c r="C79" i="2"/>
  <c r="F79" i="2"/>
  <c r="H79" i="2"/>
  <c r="B80" i="2"/>
  <c r="D80" i="2"/>
  <c r="E79" i="2"/>
  <c r="E74" i="1"/>
  <c r="G74" i="1"/>
  <c r="D74" i="1"/>
  <c r="H74" i="1"/>
  <c r="I74" i="1"/>
  <c r="B75" i="1"/>
  <c r="C74" i="1"/>
  <c r="K74" i="1"/>
  <c r="L74" i="1"/>
  <c r="H80" i="2"/>
  <c r="B81" i="2"/>
  <c r="D81" i="2"/>
  <c r="G80" i="2"/>
  <c r="C80" i="2"/>
  <c r="E80" i="2"/>
  <c r="F80" i="2"/>
  <c r="G75" i="1"/>
  <c r="K75" i="1"/>
  <c r="L75" i="1"/>
  <c r="E75" i="1"/>
  <c r="D75" i="1"/>
  <c r="H75" i="1"/>
  <c r="I75" i="1"/>
  <c r="B76" i="1"/>
  <c r="E76" i="1"/>
  <c r="C75" i="1"/>
  <c r="E81" i="2"/>
  <c r="H81" i="2"/>
  <c r="B82" i="2"/>
  <c r="D82" i="2"/>
  <c r="F81" i="2"/>
  <c r="G81" i="2"/>
  <c r="C81" i="2"/>
  <c r="C76" i="1"/>
  <c r="G76" i="1"/>
  <c r="K76" i="1"/>
  <c r="L76" i="1"/>
  <c r="F82" i="2"/>
  <c r="E82" i="2"/>
  <c r="G82" i="2"/>
  <c r="C82" i="2"/>
  <c r="H82" i="2"/>
  <c r="B83" i="2"/>
  <c r="D83" i="2"/>
  <c r="D76" i="1"/>
  <c r="H76" i="1"/>
  <c r="I76" i="1"/>
  <c r="B77" i="1"/>
  <c r="C77" i="1"/>
  <c r="G83" i="2"/>
  <c r="C83" i="2"/>
  <c r="F83" i="2"/>
  <c r="H83" i="2"/>
  <c r="B84" i="2"/>
  <c r="D84" i="2"/>
  <c r="E83" i="2"/>
  <c r="E77" i="1"/>
  <c r="G77" i="1"/>
  <c r="K77" i="1"/>
  <c r="L77" i="1"/>
  <c r="H84" i="2"/>
  <c r="B85" i="2"/>
  <c r="D85" i="2"/>
  <c r="G84" i="2"/>
  <c r="C84" i="2"/>
  <c r="E84" i="2"/>
  <c r="F84" i="2"/>
  <c r="D77" i="1"/>
  <c r="H77" i="1"/>
  <c r="I77" i="1"/>
  <c r="B78" i="1"/>
  <c r="E85" i="2"/>
  <c r="H85" i="2"/>
  <c r="B86" i="2"/>
  <c r="D86" i="2"/>
  <c r="F85" i="2"/>
  <c r="C85" i="2"/>
  <c r="G85" i="2"/>
  <c r="G78" i="1"/>
  <c r="K78" i="1"/>
  <c r="L78" i="1"/>
  <c r="C78" i="1"/>
  <c r="E78" i="1"/>
  <c r="D78" i="1"/>
  <c r="H78" i="1"/>
  <c r="I78" i="1"/>
  <c r="B79" i="1"/>
  <c r="F86" i="2"/>
  <c r="E86" i="2"/>
  <c r="G86" i="2"/>
  <c r="C86" i="2"/>
  <c r="H86" i="2"/>
  <c r="B87" i="2"/>
  <c r="D87" i="2"/>
  <c r="E79" i="1"/>
  <c r="C79" i="1"/>
  <c r="G79" i="1"/>
  <c r="K79" i="1"/>
  <c r="L79" i="1"/>
  <c r="G87" i="2"/>
  <c r="C87" i="2"/>
  <c r="F87" i="2"/>
  <c r="H87" i="2"/>
  <c r="B88" i="2"/>
  <c r="D88" i="2"/>
  <c r="E87" i="2"/>
  <c r="D79" i="1"/>
  <c r="H79" i="1"/>
  <c r="I79" i="1"/>
  <c r="B80" i="1"/>
  <c r="H88" i="2"/>
  <c r="B89" i="2"/>
  <c r="D89" i="2"/>
  <c r="G88" i="2"/>
  <c r="C88" i="2"/>
  <c r="E88" i="2"/>
  <c r="F88" i="2"/>
  <c r="C80" i="1"/>
  <c r="G80" i="1"/>
  <c r="K80" i="1"/>
  <c r="L80" i="1"/>
  <c r="E80" i="1"/>
  <c r="D80" i="1"/>
  <c r="H80" i="1"/>
  <c r="I80" i="1"/>
  <c r="B81" i="1"/>
  <c r="E89" i="2"/>
  <c r="H89" i="2"/>
  <c r="B90" i="2"/>
  <c r="D90" i="2"/>
  <c r="F89" i="2"/>
  <c r="G89" i="2"/>
  <c r="C89" i="2"/>
  <c r="G81" i="1"/>
  <c r="K81" i="1"/>
  <c r="L81" i="1"/>
  <c r="C81" i="1"/>
  <c r="E81" i="1"/>
  <c r="D81" i="1"/>
  <c r="H81" i="1"/>
  <c r="I81" i="1"/>
  <c r="B82" i="1"/>
  <c r="F90" i="2"/>
  <c r="E90" i="2"/>
  <c r="G90" i="2"/>
  <c r="C90" i="2"/>
  <c r="H90" i="2"/>
  <c r="B91" i="2"/>
  <c r="D91" i="2"/>
  <c r="G82" i="1"/>
  <c r="K82" i="1"/>
  <c r="L82" i="1"/>
  <c r="C82" i="1"/>
  <c r="E82" i="1"/>
  <c r="D82" i="1"/>
  <c r="H82" i="1"/>
  <c r="I82" i="1"/>
  <c r="B83" i="1"/>
  <c r="G83" i="1"/>
  <c r="K83" i="1"/>
  <c r="L83" i="1"/>
  <c r="G91" i="2"/>
  <c r="C91" i="2"/>
  <c r="F91" i="2"/>
  <c r="H91" i="2"/>
  <c r="B92" i="2"/>
  <c r="D92" i="2"/>
  <c r="E91" i="2"/>
  <c r="C83" i="1"/>
  <c r="E83" i="1"/>
  <c r="D83" i="1"/>
  <c r="H83" i="1"/>
  <c r="I83" i="1"/>
  <c r="B84" i="1"/>
  <c r="G84" i="1"/>
  <c r="K84" i="1"/>
  <c r="L84" i="1"/>
  <c r="H92" i="2"/>
  <c r="B93" i="2"/>
  <c r="D93" i="2"/>
  <c r="G92" i="2"/>
  <c r="C92" i="2"/>
  <c r="E92" i="2"/>
  <c r="F92" i="2"/>
  <c r="C84" i="1"/>
  <c r="E84" i="1"/>
  <c r="D84" i="1"/>
  <c r="H84" i="1"/>
  <c r="I84" i="1"/>
  <c r="B85" i="1"/>
  <c r="E93" i="2"/>
  <c r="H93" i="2"/>
  <c r="B94" i="2"/>
  <c r="D94" i="2"/>
  <c r="F93" i="2"/>
  <c r="C93" i="2"/>
  <c r="G93" i="2"/>
  <c r="F94" i="2"/>
  <c r="E94" i="2"/>
  <c r="G94" i="2"/>
  <c r="C94" i="2"/>
  <c r="H94" i="2"/>
  <c r="B95" i="2"/>
  <c r="D95" i="2"/>
  <c r="G85" i="1"/>
  <c r="E85" i="1"/>
  <c r="C85" i="1"/>
  <c r="D85" i="1"/>
  <c r="H85" i="1"/>
  <c r="I85" i="1"/>
  <c r="B86" i="1"/>
  <c r="K85" i="1"/>
  <c r="L85" i="1"/>
  <c r="G95" i="2"/>
  <c r="C95" i="2"/>
  <c r="F95" i="2"/>
  <c r="H95" i="2"/>
  <c r="B96" i="2"/>
  <c r="D96" i="2"/>
  <c r="E95" i="2"/>
  <c r="H96" i="2"/>
  <c r="B97" i="2"/>
  <c r="D97" i="2"/>
  <c r="G96" i="2"/>
  <c r="C96" i="2"/>
  <c r="E96" i="2"/>
  <c r="F96" i="2"/>
  <c r="C86" i="1"/>
  <c r="G86" i="1"/>
  <c r="K86" i="1"/>
  <c r="L86" i="1"/>
  <c r="E86" i="1"/>
  <c r="D86" i="1"/>
  <c r="H86" i="1"/>
  <c r="I86" i="1"/>
  <c r="B87" i="1"/>
  <c r="E97" i="2"/>
  <c r="H97" i="2"/>
  <c r="B98" i="2"/>
  <c r="D98" i="2"/>
  <c r="F97" i="2"/>
  <c r="G97" i="2"/>
  <c r="C97" i="2"/>
  <c r="F98" i="2"/>
  <c r="E98" i="2"/>
  <c r="G98" i="2"/>
  <c r="C98" i="2"/>
  <c r="H98" i="2"/>
  <c r="B99" i="2"/>
  <c r="D99" i="2"/>
  <c r="G87" i="1"/>
  <c r="K87" i="1"/>
  <c r="L87" i="1"/>
  <c r="C87" i="1"/>
  <c r="E87" i="1"/>
  <c r="D87" i="1"/>
  <c r="H87" i="1"/>
  <c r="I87" i="1"/>
  <c r="B88" i="1"/>
  <c r="F99" i="2"/>
  <c r="H99" i="2"/>
  <c r="B100" i="2"/>
  <c r="D100" i="2"/>
  <c r="C99" i="2"/>
  <c r="G99" i="2"/>
  <c r="E99" i="2"/>
  <c r="G100" i="2"/>
  <c r="C100" i="2"/>
  <c r="F100" i="2"/>
  <c r="E100" i="2"/>
  <c r="H100" i="2"/>
  <c r="B101" i="2"/>
  <c r="D101" i="2"/>
  <c r="E88" i="1"/>
  <c r="G88" i="1"/>
  <c r="C88" i="1"/>
  <c r="D88" i="1"/>
  <c r="H88" i="1"/>
  <c r="I88" i="1"/>
  <c r="B89" i="1"/>
  <c r="K88" i="1"/>
  <c r="L88" i="1"/>
  <c r="H101" i="2"/>
  <c r="B102" i="2"/>
  <c r="D102" i="2"/>
  <c r="G101" i="2"/>
  <c r="C101" i="2"/>
  <c r="E101" i="2"/>
  <c r="F101" i="2"/>
  <c r="G89" i="1"/>
  <c r="K89" i="1"/>
  <c r="L89" i="1"/>
  <c r="E89" i="1"/>
  <c r="C89" i="1"/>
  <c r="E102" i="2"/>
  <c r="G102" i="2"/>
  <c r="F102" i="2"/>
  <c r="H102" i="2"/>
  <c r="B103" i="2"/>
  <c r="D103" i="2"/>
  <c r="C102" i="2"/>
  <c r="D89" i="1"/>
  <c r="H89" i="1"/>
  <c r="I89" i="1"/>
  <c r="B90" i="1"/>
  <c r="F103" i="2"/>
  <c r="E103" i="2"/>
  <c r="G103" i="2"/>
  <c r="H103" i="2"/>
  <c r="B104" i="2"/>
  <c r="D104" i="2"/>
  <c r="C103" i="2"/>
  <c r="G104" i="2"/>
  <c r="C104" i="2"/>
  <c r="H104" i="2"/>
  <c r="B105" i="2"/>
  <c r="D105" i="2"/>
  <c r="E104" i="2"/>
  <c r="F104" i="2"/>
  <c r="C90" i="1"/>
  <c r="E90" i="1"/>
  <c r="G90" i="1"/>
  <c r="K90" i="1"/>
  <c r="L90" i="1"/>
  <c r="D90" i="1"/>
  <c r="H90" i="1"/>
  <c r="I90" i="1"/>
  <c r="B91" i="1"/>
  <c r="H105" i="2"/>
  <c r="B106" i="2"/>
  <c r="D106" i="2"/>
  <c r="F105" i="2"/>
  <c r="E105" i="2"/>
  <c r="G105" i="2"/>
  <c r="C105" i="2"/>
  <c r="G91" i="1"/>
  <c r="K91" i="1"/>
  <c r="L91" i="1"/>
  <c r="E91" i="1"/>
  <c r="C91" i="1"/>
  <c r="E106" i="2"/>
  <c r="H106" i="2"/>
  <c r="B107" i="2"/>
  <c r="D107" i="2"/>
  <c r="C106" i="2"/>
  <c r="F106" i="2"/>
  <c r="G106" i="2"/>
  <c r="D91" i="1"/>
  <c r="H91" i="1"/>
  <c r="I91" i="1"/>
  <c r="B92" i="1"/>
  <c r="E92" i="1"/>
  <c r="F107" i="2"/>
  <c r="H107" i="2"/>
  <c r="B108" i="2"/>
  <c r="D108" i="2"/>
  <c r="C107" i="2"/>
  <c r="G107" i="2"/>
  <c r="E107" i="2"/>
  <c r="C92" i="1"/>
  <c r="G92" i="1"/>
  <c r="K92" i="1"/>
  <c r="L92" i="1"/>
  <c r="G108" i="2"/>
  <c r="C108" i="2"/>
  <c r="F108" i="2"/>
  <c r="E108" i="2"/>
  <c r="H108" i="2"/>
  <c r="B109" i="2"/>
  <c r="D109" i="2"/>
  <c r="D92" i="1"/>
  <c r="H92" i="1"/>
  <c r="I92" i="1"/>
  <c r="B93" i="1"/>
  <c r="G93" i="1"/>
  <c r="K93" i="1"/>
  <c r="L93" i="1"/>
  <c r="H109" i="2"/>
  <c r="B110" i="2"/>
  <c r="D110" i="2"/>
  <c r="G109" i="2"/>
  <c r="C109" i="2"/>
  <c r="E109" i="2"/>
  <c r="F109" i="2"/>
  <c r="E93" i="1"/>
  <c r="D93" i="1"/>
  <c r="H93" i="1"/>
  <c r="I93" i="1"/>
  <c r="B94" i="1"/>
  <c r="C93" i="1"/>
  <c r="E110" i="2"/>
  <c r="G110" i="2"/>
  <c r="F110" i="2"/>
  <c r="H110" i="2"/>
  <c r="B111" i="2"/>
  <c r="D111" i="2"/>
  <c r="C110" i="2"/>
  <c r="C94" i="1"/>
  <c r="E94" i="1"/>
  <c r="G94" i="1"/>
  <c r="K94" i="1"/>
  <c r="L94" i="1"/>
  <c r="F111" i="2"/>
  <c r="E111" i="2"/>
  <c r="G111" i="2"/>
  <c r="H111" i="2"/>
  <c r="B112" i="2"/>
  <c r="D112" i="2"/>
  <c r="C111" i="2"/>
  <c r="G112" i="2"/>
  <c r="C112" i="2"/>
  <c r="H112" i="2"/>
  <c r="B113" i="2"/>
  <c r="D113" i="2"/>
  <c r="E112" i="2"/>
  <c r="F112" i="2"/>
  <c r="D94" i="1"/>
  <c r="H94" i="1"/>
  <c r="I94" i="1"/>
  <c r="B95" i="1"/>
  <c r="G95" i="1"/>
  <c r="K95" i="1"/>
  <c r="L95" i="1"/>
  <c r="E95" i="1"/>
  <c r="C95" i="1"/>
  <c r="H113" i="2"/>
  <c r="B114" i="2"/>
  <c r="D114" i="2"/>
  <c r="F113" i="2"/>
  <c r="E113" i="2"/>
  <c r="G113" i="2"/>
  <c r="C113" i="2"/>
  <c r="D95" i="1"/>
  <c r="H95" i="1"/>
  <c r="I95" i="1"/>
  <c r="B96" i="1"/>
  <c r="E114" i="2"/>
  <c r="H114" i="2"/>
  <c r="B115" i="2"/>
  <c r="D115" i="2"/>
  <c r="C114" i="2"/>
  <c r="F114" i="2"/>
  <c r="G114" i="2"/>
  <c r="E96" i="1"/>
  <c r="C96" i="1"/>
  <c r="G96" i="1"/>
  <c r="K96" i="1"/>
  <c r="L96" i="1"/>
  <c r="F115" i="2"/>
  <c r="H115" i="2"/>
  <c r="B116" i="2"/>
  <c r="D116" i="2"/>
  <c r="C115" i="2"/>
  <c r="G115" i="2"/>
  <c r="E115" i="2"/>
  <c r="D96" i="1"/>
  <c r="H96" i="1"/>
  <c r="I96" i="1"/>
  <c r="B97" i="1"/>
  <c r="E97" i="1"/>
  <c r="G116" i="2"/>
  <c r="C116" i="2"/>
  <c r="F116" i="2"/>
  <c r="E116" i="2"/>
  <c r="H116" i="2"/>
  <c r="B117" i="2"/>
  <c r="D117" i="2"/>
  <c r="G97" i="1"/>
  <c r="K97" i="1"/>
  <c r="L97" i="1"/>
  <c r="C97" i="1"/>
  <c r="H117" i="2"/>
  <c r="B118" i="2"/>
  <c r="D118" i="2"/>
  <c r="G117" i="2"/>
  <c r="C117" i="2"/>
  <c r="E117" i="2"/>
  <c r="F117" i="2"/>
  <c r="D97" i="1"/>
  <c r="H97" i="1"/>
  <c r="I97" i="1"/>
  <c r="B98" i="1"/>
  <c r="E98" i="1"/>
  <c r="E118" i="2"/>
  <c r="G118" i="2"/>
  <c r="F118" i="2"/>
  <c r="H118" i="2"/>
  <c r="B119" i="2"/>
  <c r="D119" i="2"/>
  <c r="C118" i="2"/>
  <c r="G98" i="1"/>
  <c r="K98" i="1"/>
  <c r="L98" i="1"/>
  <c r="C98" i="1"/>
  <c r="D98" i="1"/>
  <c r="H98" i="1"/>
  <c r="I98" i="1"/>
  <c r="B99" i="1"/>
  <c r="F119" i="2"/>
  <c r="E119" i="2"/>
  <c r="G119" i="2"/>
  <c r="H119" i="2"/>
  <c r="B120" i="2"/>
  <c r="D120" i="2"/>
  <c r="C119" i="2"/>
  <c r="E99" i="1"/>
  <c r="G99" i="1"/>
  <c r="K99" i="1"/>
  <c r="L99" i="1"/>
  <c r="C99" i="1"/>
  <c r="G120" i="2"/>
  <c r="C120" i="2"/>
  <c r="H120" i="2"/>
  <c r="B121" i="2"/>
  <c r="D121" i="2"/>
  <c r="E120" i="2"/>
  <c r="F120" i="2"/>
  <c r="D99" i="1"/>
  <c r="H99" i="1"/>
  <c r="I99" i="1"/>
  <c r="B100" i="1"/>
  <c r="H121" i="2"/>
  <c r="B122" i="2"/>
  <c r="D122" i="2"/>
  <c r="F121" i="2"/>
  <c r="E121" i="2"/>
  <c r="G121" i="2"/>
  <c r="C121" i="2"/>
  <c r="E100" i="1"/>
  <c r="G100" i="1"/>
  <c r="K100" i="1"/>
  <c r="L100" i="1"/>
  <c r="C100" i="1"/>
  <c r="E122" i="2"/>
  <c r="G122" i="2"/>
  <c r="C122" i="2"/>
  <c r="F122" i="2"/>
  <c r="H122" i="2"/>
  <c r="B123" i="2"/>
  <c r="D123" i="2"/>
  <c r="D100" i="1"/>
  <c r="H100" i="1"/>
  <c r="I100" i="1"/>
  <c r="B101" i="1"/>
  <c r="F123" i="2"/>
  <c r="H123" i="2"/>
  <c r="B124" i="2"/>
  <c r="D124" i="2"/>
  <c r="C123" i="2"/>
  <c r="E123" i="2"/>
  <c r="G123" i="2"/>
  <c r="G101" i="1"/>
  <c r="K101" i="1"/>
  <c r="L101" i="1"/>
  <c r="C101" i="1"/>
  <c r="E101" i="1"/>
  <c r="G124" i="2"/>
  <c r="C124" i="2"/>
  <c r="E124" i="2"/>
  <c r="F124" i="2"/>
  <c r="H124" i="2"/>
  <c r="B125" i="2"/>
  <c r="D125" i="2"/>
  <c r="D101" i="1"/>
  <c r="H101" i="1"/>
  <c r="I101" i="1"/>
  <c r="B102" i="1"/>
  <c r="E102" i="1"/>
  <c r="H125" i="2"/>
  <c r="B126" i="2"/>
  <c r="D126" i="2"/>
  <c r="F125" i="2"/>
  <c r="C125" i="2"/>
  <c r="E125" i="2"/>
  <c r="G125" i="2"/>
  <c r="C102" i="1"/>
  <c r="G102" i="1"/>
  <c r="K102" i="1"/>
  <c r="L102" i="1"/>
  <c r="E126" i="2"/>
  <c r="G126" i="2"/>
  <c r="C126" i="2"/>
  <c r="F126" i="2"/>
  <c r="H126" i="2"/>
  <c r="B127" i="2"/>
  <c r="D127" i="2"/>
  <c r="D102" i="1"/>
  <c r="H102" i="1"/>
  <c r="I102" i="1"/>
  <c r="B103" i="1"/>
  <c r="E103" i="1"/>
  <c r="F127" i="2"/>
  <c r="H127" i="2"/>
  <c r="B128" i="2"/>
  <c r="D128" i="2"/>
  <c r="C127" i="2"/>
  <c r="E127" i="2"/>
  <c r="G127" i="2"/>
  <c r="C103" i="1"/>
  <c r="G103" i="1"/>
  <c r="K103" i="1"/>
  <c r="L103" i="1"/>
  <c r="G128" i="2"/>
  <c r="C128" i="2"/>
  <c r="F128" i="2"/>
  <c r="E128" i="2"/>
  <c r="H128" i="2"/>
  <c r="B129" i="2"/>
  <c r="D129" i="2"/>
  <c r="D103" i="1"/>
  <c r="H103" i="1"/>
  <c r="I103" i="1"/>
  <c r="B104" i="1"/>
  <c r="C104" i="1"/>
  <c r="H129" i="2"/>
  <c r="B130" i="2"/>
  <c r="D130" i="2"/>
  <c r="G129" i="2"/>
  <c r="C129" i="2"/>
  <c r="F129" i="2"/>
  <c r="E129" i="2"/>
  <c r="G104" i="1"/>
  <c r="K104" i="1"/>
  <c r="L104" i="1"/>
  <c r="E104" i="1"/>
  <c r="D104" i="1"/>
  <c r="H104" i="1"/>
  <c r="I104" i="1"/>
  <c r="B105" i="1"/>
  <c r="G105" i="1"/>
  <c r="K105" i="1"/>
  <c r="L105" i="1"/>
  <c r="E130" i="2"/>
  <c r="H130" i="2"/>
  <c r="B131" i="2"/>
  <c r="D131" i="2"/>
  <c r="G130" i="2"/>
  <c r="C130" i="2"/>
  <c r="F130" i="2"/>
  <c r="C105" i="1"/>
  <c r="E105" i="1"/>
  <c r="D105" i="1"/>
  <c r="F131" i="2"/>
  <c r="E131" i="2"/>
  <c r="H131" i="2"/>
  <c r="B132" i="2"/>
  <c r="D132" i="2"/>
  <c r="G131" i="2"/>
  <c r="C131" i="2"/>
  <c r="H105" i="1"/>
  <c r="I105" i="1"/>
  <c r="B106" i="1"/>
  <c r="C106" i="1"/>
  <c r="G132" i="2"/>
  <c r="C132" i="2"/>
  <c r="F132" i="2"/>
  <c r="E132" i="2"/>
  <c r="H132" i="2"/>
  <c r="B133" i="2"/>
  <c r="D133" i="2"/>
  <c r="E106" i="1"/>
  <c r="G106" i="1"/>
  <c r="K106" i="1"/>
  <c r="L106" i="1"/>
  <c r="H133" i="2"/>
  <c r="B134" i="2"/>
  <c r="D134" i="2"/>
  <c r="G133" i="2"/>
  <c r="C133" i="2"/>
  <c r="F133" i="2"/>
  <c r="E133" i="2"/>
  <c r="D106" i="1"/>
  <c r="H106" i="1"/>
  <c r="I106" i="1"/>
  <c r="B107" i="1"/>
  <c r="G107" i="1"/>
  <c r="K107" i="1"/>
  <c r="L107" i="1"/>
  <c r="E134" i="2"/>
  <c r="H134" i="2"/>
  <c r="B135" i="2"/>
  <c r="D135" i="2"/>
  <c r="G134" i="2"/>
  <c r="C134" i="2"/>
  <c r="F134" i="2"/>
  <c r="C107" i="1"/>
  <c r="E107" i="1"/>
  <c r="D107" i="1"/>
  <c r="H107" i="1"/>
  <c r="I107" i="1"/>
  <c r="B108" i="1"/>
  <c r="G108" i="1"/>
  <c r="K108" i="1"/>
  <c r="L108" i="1"/>
  <c r="F135" i="2"/>
  <c r="E135" i="2"/>
  <c r="H135" i="2"/>
  <c r="B136" i="2"/>
  <c r="D136" i="2"/>
  <c r="C135" i="2"/>
  <c r="G135" i="2"/>
  <c r="E108" i="1"/>
  <c r="D108" i="1"/>
  <c r="H108" i="1"/>
  <c r="I108" i="1"/>
  <c r="B109" i="1"/>
  <c r="E109" i="1"/>
  <c r="C108" i="1"/>
  <c r="G136" i="2"/>
  <c r="C136" i="2"/>
  <c r="F136" i="2"/>
  <c r="E136" i="2"/>
  <c r="H136" i="2"/>
  <c r="B137" i="2"/>
  <c r="D137" i="2"/>
  <c r="G109" i="1"/>
  <c r="K109" i="1"/>
  <c r="L109" i="1"/>
  <c r="C109" i="1"/>
  <c r="H137" i="2"/>
  <c r="B138" i="2"/>
  <c r="D138" i="2"/>
  <c r="G137" i="2"/>
  <c r="C137" i="2"/>
  <c r="F137" i="2"/>
  <c r="E137" i="2"/>
  <c r="D109" i="1"/>
  <c r="H109" i="1"/>
  <c r="I109" i="1"/>
  <c r="B110" i="1"/>
  <c r="C110" i="1"/>
  <c r="E138" i="2"/>
  <c r="H138" i="2"/>
  <c r="B139" i="2"/>
  <c r="D139" i="2"/>
  <c r="G138" i="2"/>
  <c r="C138" i="2"/>
  <c r="F138" i="2"/>
  <c r="G110" i="1"/>
  <c r="K110" i="1"/>
  <c r="L110" i="1"/>
  <c r="E110" i="1"/>
  <c r="D110" i="1"/>
  <c r="H110" i="1"/>
  <c r="I110" i="1"/>
  <c r="B111" i="1"/>
  <c r="E111" i="1"/>
  <c r="F139" i="2"/>
  <c r="E139" i="2"/>
  <c r="H139" i="2"/>
  <c r="B140" i="2"/>
  <c r="D140" i="2"/>
  <c r="G139" i="2"/>
  <c r="C139" i="2"/>
  <c r="G111" i="1"/>
  <c r="D111" i="1"/>
  <c r="H111" i="1"/>
  <c r="I111" i="1"/>
  <c r="B112" i="1"/>
  <c r="E112" i="1"/>
  <c r="C111" i="1"/>
  <c r="G140" i="2"/>
  <c r="C140" i="2"/>
  <c r="F140" i="2"/>
  <c r="E140" i="2"/>
  <c r="H140" i="2"/>
  <c r="B141" i="2"/>
  <c r="D141" i="2"/>
  <c r="K111" i="1"/>
  <c r="L111" i="1"/>
  <c r="G112" i="1"/>
  <c r="K112" i="1"/>
  <c r="C112" i="1"/>
  <c r="H141" i="2"/>
  <c r="B142" i="2"/>
  <c r="D142" i="2"/>
  <c r="G141" i="2"/>
  <c r="C141" i="2"/>
  <c r="F141" i="2"/>
  <c r="E141" i="2"/>
  <c r="D112" i="1"/>
  <c r="H112" i="1"/>
  <c r="I112" i="1"/>
  <c r="B113" i="1"/>
  <c r="G113" i="1"/>
  <c r="K113" i="1"/>
  <c r="L113" i="1"/>
  <c r="L112" i="1"/>
  <c r="E142" i="2"/>
  <c r="H142" i="2"/>
  <c r="B143" i="2"/>
  <c r="D143" i="2"/>
  <c r="G142" i="2"/>
  <c r="C142" i="2"/>
  <c r="F142" i="2"/>
  <c r="C113" i="1"/>
  <c r="E113" i="1"/>
  <c r="D113" i="1"/>
  <c r="H113" i="1"/>
  <c r="I113" i="1"/>
  <c r="B114" i="1"/>
  <c r="C114" i="1"/>
  <c r="F143" i="2"/>
  <c r="E143" i="2"/>
  <c r="H143" i="2"/>
  <c r="B144" i="2"/>
  <c r="D144" i="2"/>
  <c r="C143" i="2"/>
  <c r="G143" i="2"/>
  <c r="G114" i="1"/>
  <c r="K114" i="1"/>
  <c r="L114" i="1"/>
  <c r="E114" i="1"/>
  <c r="G144" i="2"/>
  <c r="C144" i="2"/>
  <c r="F144" i="2"/>
  <c r="E144" i="2"/>
  <c r="H144" i="2"/>
  <c r="B145" i="2"/>
  <c r="D145" i="2"/>
  <c r="D114" i="1"/>
  <c r="H114" i="1"/>
  <c r="I114" i="1"/>
  <c r="B115" i="1"/>
  <c r="E115" i="1"/>
  <c r="H145" i="2"/>
  <c r="B146" i="2"/>
  <c r="D146" i="2"/>
  <c r="G145" i="2"/>
  <c r="C145" i="2"/>
  <c r="F145" i="2"/>
  <c r="E145" i="2"/>
  <c r="G115" i="1"/>
  <c r="K115" i="1"/>
  <c r="L115" i="1"/>
  <c r="C115" i="1"/>
  <c r="D115" i="1"/>
  <c r="H115" i="1"/>
  <c r="I115" i="1"/>
  <c r="B116" i="1"/>
  <c r="E116" i="1"/>
  <c r="E146" i="2"/>
  <c r="H146" i="2"/>
  <c r="B147" i="2"/>
  <c r="D147" i="2"/>
  <c r="G146" i="2"/>
  <c r="C146" i="2"/>
  <c r="F146" i="2"/>
  <c r="C116" i="1"/>
  <c r="G116" i="1"/>
  <c r="K116" i="1"/>
  <c r="L116" i="1"/>
  <c r="F147" i="2"/>
  <c r="E147" i="2"/>
  <c r="H147" i="2"/>
  <c r="B148" i="2"/>
  <c r="D148" i="2"/>
  <c r="G147" i="2"/>
  <c r="C147" i="2"/>
  <c r="D116" i="1"/>
  <c r="H116" i="1"/>
  <c r="I116" i="1"/>
  <c r="B117" i="1"/>
  <c r="E117" i="1"/>
  <c r="G148" i="2"/>
  <c r="C148" i="2"/>
  <c r="F148" i="2"/>
  <c r="E148" i="2"/>
  <c r="H148" i="2"/>
  <c r="B149" i="2"/>
  <c r="D149" i="2"/>
  <c r="C117" i="1"/>
  <c r="G117" i="1"/>
  <c r="K117" i="1"/>
  <c r="L117" i="1"/>
  <c r="H149" i="2"/>
  <c r="B150" i="2"/>
  <c r="D150" i="2"/>
  <c r="G149" i="2"/>
  <c r="C149" i="2"/>
  <c r="F149" i="2"/>
  <c r="E149" i="2"/>
  <c r="D117" i="1"/>
  <c r="H117" i="1"/>
  <c r="I117" i="1"/>
  <c r="B118" i="1"/>
  <c r="G118" i="1"/>
  <c r="K118" i="1"/>
  <c r="L118" i="1"/>
  <c r="E150" i="2"/>
  <c r="H150" i="2"/>
  <c r="B151" i="2"/>
  <c r="D151" i="2"/>
  <c r="G150" i="2"/>
  <c r="C150" i="2"/>
  <c r="F150" i="2"/>
  <c r="C118" i="1"/>
  <c r="E118" i="1"/>
  <c r="D118" i="1"/>
  <c r="H118" i="1"/>
  <c r="I118" i="1"/>
  <c r="B119" i="1"/>
  <c r="F151" i="2"/>
  <c r="E151" i="2"/>
  <c r="H151" i="2"/>
  <c r="B152" i="2"/>
  <c r="D152" i="2"/>
  <c r="C151" i="2"/>
  <c r="G151" i="2"/>
  <c r="G119" i="1"/>
  <c r="K119" i="1"/>
  <c r="L119" i="1"/>
  <c r="E119" i="1"/>
  <c r="C119" i="1"/>
  <c r="G152" i="2"/>
  <c r="C152" i="2"/>
  <c r="F152" i="2"/>
  <c r="E152" i="2"/>
  <c r="H152" i="2"/>
  <c r="B153" i="2"/>
  <c r="D153" i="2"/>
  <c r="D119" i="1"/>
  <c r="H119" i="1"/>
  <c r="I119" i="1"/>
  <c r="B120" i="1"/>
  <c r="C120" i="1"/>
  <c r="H153" i="2"/>
  <c r="B154" i="2"/>
  <c r="D154" i="2"/>
  <c r="G153" i="2"/>
  <c r="C153" i="2"/>
  <c r="F153" i="2"/>
  <c r="E153" i="2"/>
  <c r="G120" i="1"/>
  <c r="K120" i="1"/>
  <c r="L120" i="1"/>
  <c r="E120" i="1"/>
  <c r="D120" i="1"/>
  <c r="H120" i="1"/>
  <c r="I120" i="1"/>
  <c r="B121" i="1"/>
  <c r="E154" i="2"/>
  <c r="H154" i="2"/>
  <c r="B155" i="2"/>
  <c r="D155" i="2"/>
  <c r="G154" i="2"/>
  <c r="C154" i="2"/>
  <c r="F154" i="2"/>
  <c r="G121" i="1"/>
  <c r="K121" i="1"/>
  <c r="L121" i="1"/>
  <c r="C121" i="1"/>
  <c r="E121" i="1"/>
  <c r="F155" i="2"/>
  <c r="E155" i="2"/>
  <c r="H155" i="2"/>
  <c r="B156" i="2"/>
  <c r="D156" i="2"/>
  <c r="G155" i="2"/>
  <c r="C155" i="2"/>
  <c r="D121" i="1"/>
  <c r="H121" i="1"/>
  <c r="I121" i="1"/>
  <c r="B122" i="1"/>
  <c r="C122" i="1"/>
  <c r="G156" i="2"/>
  <c r="C156" i="2"/>
  <c r="F156" i="2"/>
  <c r="E156" i="2"/>
  <c r="H156" i="2"/>
  <c r="B157" i="2"/>
  <c r="D157" i="2"/>
  <c r="E122" i="1"/>
  <c r="G122" i="1"/>
  <c r="K122" i="1"/>
  <c r="L122" i="1"/>
  <c r="H157" i="2"/>
  <c r="B158" i="2"/>
  <c r="D158" i="2"/>
  <c r="G157" i="2"/>
  <c r="C157" i="2"/>
  <c r="F157" i="2"/>
  <c r="E157" i="2"/>
  <c r="D122" i="1"/>
  <c r="H122" i="1"/>
  <c r="I122" i="1"/>
  <c r="B123" i="1"/>
  <c r="G123" i="1"/>
  <c r="K123" i="1"/>
  <c r="L123" i="1"/>
  <c r="E158" i="2"/>
  <c r="H158" i="2"/>
  <c r="B159" i="2"/>
  <c r="D159" i="2"/>
  <c r="G158" i="2"/>
  <c r="C158" i="2"/>
  <c r="F158" i="2"/>
  <c r="C123" i="1"/>
  <c r="E123" i="1"/>
  <c r="D123" i="1"/>
  <c r="H123" i="1"/>
  <c r="I123" i="1"/>
  <c r="B124" i="1"/>
  <c r="E124" i="1"/>
  <c r="F159" i="2"/>
  <c r="E159" i="2"/>
  <c r="H159" i="2"/>
  <c r="B160" i="2"/>
  <c r="D160" i="2"/>
  <c r="C159" i="2"/>
  <c r="G159" i="2"/>
  <c r="G124" i="1"/>
  <c r="K124" i="1"/>
  <c r="L124" i="1"/>
  <c r="C124" i="1"/>
  <c r="G160" i="2"/>
  <c r="C160" i="2"/>
  <c r="F160" i="2"/>
  <c r="E160" i="2"/>
  <c r="H160" i="2"/>
  <c r="B161" i="2"/>
  <c r="D161" i="2"/>
  <c r="D124" i="1"/>
  <c r="H124" i="1"/>
  <c r="I124" i="1"/>
  <c r="B125" i="1"/>
  <c r="G125" i="1"/>
  <c r="K125" i="1"/>
  <c r="L125" i="1"/>
  <c r="H161" i="2"/>
  <c r="B162" i="2"/>
  <c r="D162" i="2"/>
  <c r="G161" i="2"/>
  <c r="C161" i="2"/>
  <c r="F161" i="2"/>
  <c r="E161" i="2"/>
  <c r="E125" i="1"/>
  <c r="D125" i="1"/>
  <c r="H125" i="1"/>
  <c r="I125" i="1"/>
  <c r="B126" i="1"/>
  <c r="E126" i="1"/>
  <c r="C125" i="1"/>
  <c r="E162" i="2"/>
  <c r="H162" i="2"/>
  <c r="B163" i="2"/>
  <c r="D163" i="2"/>
  <c r="G162" i="2"/>
  <c r="C162" i="2"/>
  <c r="F162" i="2"/>
  <c r="C126" i="1"/>
  <c r="G126" i="1"/>
  <c r="K126" i="1"/>
  <c r="L126" i="1"/>
  <c r="F163" i="2"/>
  <c r="E163" i="2"/>
  <c r="H163" i="2"/>
  <c r="B164" i="2"/>
  <c r="D164" i="2"/>
  <c r="G163" i="2"/>
  <c r="C163" i="2"/>
  <c r="D126" i="1"/>
  <c r="H126" i="1"/>
  <c r="I126" i="1"/>
  <c r="B127" i="1"/>
  <c r="G127" i="1"/>
  <c r="K127" i="1"/>
  <c r="L127" i="1"/>
  <c r="E127" i="1"/>
  <c r="C127" i="1"/>
  <c r="G164" i="2"/>
  <c r="C164" i="2"/>
  <c r="F164" i="2"/>
  <c r="E164" i="2"/>
  <c r="H164" i="2"/>
  <c r="B165" i="2"/>
  <c r="D165" i="2"/>
  <c r="D127" i="1"/>
  <c r="H127" i="1"/>
  <c r="I127" i="1"/>
  <c r="B128" i="1"/>
  <c r="H165" i="2"/>
  <c r="B166" i="2"/>
  <c r="D166" i="2"/>
  <c r="G165" i="2"/>
  <c r="C165" i="2"/>
  <c r="F165" i="2"/>
  <c r="E165" i="2"/>
  <c r="E128" i="1"/>
  <c r="C128" i="1"/>
  <c r="G128" i="1"/>
  <c r="K128" i="1"/>
  <c r="L128" i="1"/>
  <c r="E166" i="2"/>
  <c r="H166" i="2"/>
  <c r="B167" i="2"/>
  <c r="D167" i="2"/>
  <c r="G166" i="2"/>
  <c r="C166" i="2"/>
  <c r="F166" i="2"/>
  <c r="D128" i="1"/>
  <c r="H128" i="1"/>
  <c r="I128" i="1"/>
  <c r="B129" i="1"/>
  <c r="E129" i="1"/>
  <c r="F167" i="2"/>
  <c r="E167" i="2"/>
  <c r="H167" i="2"/>
  <c r="B168" i="2"/>
  <c r="D168" i="2"/>
  <c r="C167" i="2"/>
  <c r="G167" i="2"/>
  <c r="G129" i="1"/>
  <c r="K129" i="1"/>
  <c r="L129" i="1"/>
  <c r="C129" i="1"/>
  <c r="G168" i="2"/>
  <c r="C168" i="2"/>
  <c r="F168" i="2"/>
  <c r="E168" i="2"/>
  <c r="H168" i="2"/>
  <c r="B169" i="2"/>
  <c r="D169" i="2"/>
  <c r="D129" i="1"/>
  <c r="H129" i="1"/>
  <c r="I129" i="1"/>
  <c r="B130" i="1"/>
  <c r="C130" i="1"/>
  <c r="H169" i="2"/>
  <c r="B170" i="2"/>
  <c r="D170" i="2"/>
  <c r="G169" i="2"/>
  <c r="C169" i="2"/>
  <c r="F169" i="2"/>
  <c r="E169" i="2"/>
  <c r="E130" i="1"/>
  <c r="G130" i="1"/>
  <c r="K130" i="1"/>
  <c r="L130" i="1"/>
  <c r="E170" i="2"/>
  <c r="H170" i="2"/>
  <c r="B171" i="2"/>
  <c r="D171" i="2"/>
  <c r="G170" i="2"/>
  <c r="C170" i="2"/>
  <c r="F170" i="2"/>
  <c r="D130" i="1"/>
  <c r="H130" i="1"/>
  <c r="I130" i="1"/>
  <c r="B131" i="1"/>
  <c r="C131" i="1"/>
  <c r="F171" i="2"/>
  <c r="E171" i="2"/>
  <c r="H171" i="2"/>
  <c r="B172" i="2"/>
  <c r="D172" i="2"/>
  <c r="G171" i="2"/>
  <c r="C171" i="2"/>
  <c r="G131" i="1"/>
  <c r="K131" i="1"/>
  <c r="L131" i="1"/>
  <c r="E131" i="1"/>
  <c r="D131" i="1"/>
  <c r="H131" i="1"/>
  <c r="I131" i="1"/>
  <c r="B132" i="1"/>
  <c r="G172" i="2"/>
  <c r="C172" i="2"/>
  <c r="F172" i="2"/>
  <c r="E172" i="2"/>
  <c r="H172" i="2"/>
  <c r="B173" i="2"/>
  <c r="D173" i="2"/>
  <c r="C132" i="1"/>
  <c r="E132" i="1"/>
  <c r="G132" i="1"/>
  <c r="K132" i="1"/>
  <c r="L132" i="1"/>
  <c r="H173" i="2"/>
  <c r="B174" i="2"/>
  <c r="D174" i="2"/>
  <c r="G173" i="2"/>
  <c r="C173" i="2"/>
  <c r="F173" i="2"/>
  <c r="E173" i="2"/>
  <c r="D132" i="1"/>
  <c r="H132" i="1"/>
  <c r="I132" i="1"/>
  <c r="B133" i="1"/>
  <c r="G133" i="1"/>
  <c r="E174" i="2"/>
  <c r="H174" i="2"/>
  <c r="B175" i="2"/>
  <c r="D175" i="2"/>
  <c r="G174" i="2"/>
  <c r="C174" i="2"/>
  <c r="F174" i="2"/>
  <c r="C133" i="1"/>
  <c r="K133" i="1"/>
  <c r="L133" i="1"/>
  <c r="E133" i="1"/>
  <c r="D133" i="1"/>
  <c r="H133" i="1"/>
  <c r="I133" i="1"/>
  <c r="B134" i="1"/>
  <c r="E134" i="1"/>
  <c r="F175" i="2"/>
  <c r="E175" i="2"/>
  <c r="H175" i="2"/>
  <c r="B176" i="2"/>
  <c r="D176" i="2"/>
  <c r="C175" i="2"/>
  <c r="G175" i="2"/>
  <c r="G134" i="1"/>
  <c r="K134" i="1"/>
  <c r="L134" i="1"/>
  <c r="C134" i="1"/>
  <c r="G176" i="2"/>
  <c r="C176" i="2"/>
  <c r="F176" i="2"/>
  <c r="E176" i="2"/>
  <c r="H176" i="2"/>
  <c r="B177" i="2"/>
  <c r="D177" i="2"/>
  <c r="D134" i="1"/>
  <c r="H134" i="1"/>
  <c r="I134" i="1"/>
  <c r="B135" i="1"/>
  <c r="G135" i="1"/>
  <c r="K135" i="1"/>
  <c r="L135" i="1"/>
  <c r="E135" i="1"/>
  <c r="D135" i="1"/>
  <c r="H177" i="2"/>
  <c r="B178" i="2"/>
  <c r="D178" i="2"/>
  <c r="G177" i="2"/>
  <c r="C177" i="2"/>
  <c r="F177" i="2"/>
  <c r="E177" i="2"/>
  <c r="C135" i="1"/>
  <c r="H135" i="1"/>
  <c r="I135" i="1"/>
  <c r="B136" i="1"/>
  <c r="C136" i="1"/>
  <c r="E178" i="2"/>
  <c r="H178" i="2"/>
  <c r="B179" i="2"/>
  <c r="D179" i="2"/>
  <c r="G178" i="2"/>
  <c r="C178" i="2"/>
  <c r="F178" i="2"/>
  <c r="G136" i="1"/>
  <c r="K136" i="1"/>
  <c r="L136" i="1"/>
  <c r="E136" i="1"/>
  <c r="D136" i="1"/>
  <c r="H136" i="1"/>
  <c r="I136" i="1"/>
  <c r="B137" i="1"/>
  <c r="F179" i="2"/>
  <c r="E179" i="2"/>
  <c r="H179" i="2"/>
  <c r="B180" i="2"/>
  <c r="D180" i="2"/>
  <c r="G179" i="2"/>
  <c r="C179" i="2"/>
  <c r="G180" i="2"/>
  <c r="C180" i="2"/>
  <c r="F180" i="2"/>
  <c r="E180" i="2"/>
  <c r="H180" i="2"/>
  <c r="B181" i="2"/>
  <c r="D181" i="2"/>
  <c r="C137" i="1"/>
  <c r="G137" i="1"/>
  <c r="K137" i="1"/>
  <c r="L137" i="1"/>
  <c r="E137" i="1"/>
  <c r="D137" i="1"/>
  <c r="H137" i="1"/>
  <c r="I137" i="1"/>
  <c r="B138" i="1"/>
  <c r="H181" i="2"/>
  <c r="B182" i="2"/>
  <c r="D182" i="2"/>
  <c r="G181" i="2"/>
  <c r="C181" i="2"/>
  <c r="F181" i="2"/>
  <c r="E181" i="2"/>
  <c r="G138" i="1"/>
  <c r="K138" i="1"/>
  <c r="L138" i="1"/>
  <c r="E138" i="1"/>
  <c r="C138" i="1"/>
  <c r="E182" i="2"/>
  <c r="H182" i="2"/>
  <c r="B183" i="2"/>
  <c r="D183" i="2"/>
  <c r="G182" i="2"/>
  <c r="C182" i="2"/>
  <c r="F182" i="2"/>
  <c r="D138" i="1"/>
  <c r="H138" i="1"/>
  <c r="I138" i="1"/>
  <c r="B139" i="1"/>
  <c r="E139" i="1"/>
  <c r="F183" i="2"/>
  <c r="E183" i="2"/>
  <c r="H183" i="2"/>
  <c r="B184" i="2"/>
  <c r="D184" i="2"/>
  <c r="C183" i="2"/>
  <c r="G183" i="2"/>
  <c r="C139" i="1"/>
  <c r="G139" i="1"/>
  <c r="K139" i="1"/>
  <c r="L139" i="1"/>
  <c r="G184" i="2"/>
  <c r="C184" i="2"/>
  <c r="F184" i="2"/>
  <c r="E184" i="2"/>
  <c r="H184" i="2"/>
  <c r="B185" i="2"/>
  <c r="D185" i="2"/>
  <c r="D139" i="1"/>
  <c r="H139" i="1"/>
  <c r="I139" i="1"/>
  <c r="B140" i="1"/>
  <c r="C140" i="1"/>
  <c r="H185" i="2"/>
  <c r="B186" i="2"/>
  <c r="D186" i="2"/>
  <c r="G185" i="2"/>
  <c r="C185" i="2"/>
  <c r="F185" i="2"/>
  <c r="E185" i="2"/>
  <c r="E140" i="1"/>
  <c r="G140" i="1"/>
  <c r="K140" i="1"/>
  <c r="L140" i="1"/>
  <c r="E186" i="2"/>
  <c r="H186" i="2"/>
  <c r="B187" i="2"/>
  <c r="D187" i="2"/>
  <c r="G186" i="2"/>
  <c r="C186" i="2"/>
  <c r="F186" i="2"/>
  <c r="D140" i="1"/>
  <c r="H140" i="1"/>
  <c r="I140" i="1"/>
  <c r="B141" i="1"/>
  <c r="F187" i="2"/>
  <c r="E187" i="2"/>
  <c r="H187" i="2"/>
  <c r="B188" i="2"/>
  <c r="D188" i="2"/>
  <c r="G187" i="2"/>
  <c r="C187" i="2"/>
  <c r="C141" i="1"/>
  <c r="D141" i="1"/>
  <c r="G141" i="1"/>
  <c r="K141" i="1"/>
  <c r="L141" i="1"/>
  <c r="E141" i="1"/>
  <c r="H141" i="1"/>
  <c r="I141" i="1"/>
  <c r="B142" i="1"/>
  <c r="G142" i="1"/>
  <c r="K142" i="1"/>
  <c r="L142" i="1"/>
  <c r="G188" i="2"/>
  <c r="C188" i="2"/>
  <c r="F188" i="2"/>
  <c r="E188" i="2"/>
  <c r="H188" i="2"/>
  <c r="B189" i="2"/>
  <c r="D189" i="2"/>
  <c r="C142" i="1"/>
  <c r="E142" i="1"/>
  <c r="D142" i="1"/>
  <c r="H142" i="1"/>
  <c r="I142" i="1"/>
  <c r="H189" i="2"/>
  <c r="B190" i="2"/>
  <c r="D190" i="2"/>
  <c r="G189" i="2"/>
  <c r="C189" i="2"/>
  <c r="F189" i="2"/>
  <c r="E189" i="2"/>
  <c r="E190" i="2"/>
  <c r="H190" i="2"/>
  <c r="B191" i="2"/>
  <c r="D191" i="2"/>
  <c r="G190" i="2"/>
  <c r="C190" i="2"/>
  <c r="F190" i="2"/>
  <c r="H191" i="2"/>
  <c r="B192" i="2"/>
  <c r="D192" i="2"/>
  <c r="F191" i="2"/>
  <c r="E191" i="2"/>
  <c r="C191" i="2"/>
  <c r="G191" i="2"/>
  <c r="E192" i="2"/>
  <c r="H192" i="2"/>
  <c r="B193" i="2"/>
  <c r="D193" i="2"/>
  <c r="C192" i="2"/>
  <c r="G192" i="2"/>
  <c r="F192" i="2"/>
  <c r="F193" i="2"/>
  <c r="H193" i="2"/>
  <c r="B194" i="2"/>
  <c r="D194" i="2"/>
  <c r="C193" i="2"/>
  <c r="G193" i="2"/>
  <c r="E193" i="2"/>
  <c r="G194" i="2"/>
  <c r="C194" i="2"/>
  <c r="F194" i="2"/>
  <c r="E194" i="2"/>
  <c r="H194" i="2"/>
  <c r="B195" i="2"/>
  <c r="D195" i="2"/>
  <c r="H195" i="2"/>
  <c r="B196" i="2"/>
  <c r="D196" i="2"/>
  <c r="G195" i="2"/>
  <c r="C195" i="2"/>
  <c r="F195" i="2"/>
  <c r="E195" i="2"/>
  <c r="E196" i="2"/>
  <c r="G196" i="2"/>
  <c r="F196" i="2"/>
  <c r="C196" i="2"/>
  <c r="H196" i="2"/>
  <c r="B197" i="2"/>
  <c r="D197" i="2"/>
  <c r="F197" i="2"/>
  <c r="E197" i="2"/>
  <c r="H197" i="2"/>
  <c r="B198" i="2"/>
  <c r="D198" i="2"/>
  <c r="C197" i="2"/>
  <c r="G197" i="2"/>
  <c r="G198" i="2"/>
  <c r="C198" i="2"/>
  <c r="H198" i="2"/>
  <c r="B199" i="2"/>
  <c r="D199" i="2"/>
  <c r="F198" i="2"/>
  <c r="E198" i="2"/>
  <c r="H199" i="2"/>
  <c r="B200" i="2"/>
  <c r="D200" i="2"/>
  <c r="F199" i="2"/>
  <c r="E199" i="2"/>
  <c r="G199" i="2"/>
  <c r="C199" i="2"/>
  <c r="E200" i="2"/>
  <c r="H200" i="2"/>
  <c r="B201" i="2"/>
  <c r="D201" i="2"/>
  <c r="C200" i="2"/>
  <c r="G200" i="2"/>
  <c r="F200" i="2"/>
  <c r="F201" i="2"/>
  <c r="H201" i="2"/>
  <c r="B202" i="2"/>
  <c r="D202" i="2"/>
  <c r="C201" i="2"/>
  <c r="G201" i="2"/>
  <c r="E201" i="2"/>
  <c r="G202" i="2"/>
  <c r="C202" i="2"/>
  <c r="F202" i="2"/>
  <c r="E202" i="2"/>
  <c r="H202" i="2"/>
  <c r="B203" i="2"/>
  <c r="D203" i="2"/>
  <c r="H203" i="2"/>
  <c r="B204" i="2"/>
  <c r="D204" i="2"/>
  <c r="G203" i="2"/>
  <c r="C203" i="2"/>
  <c r="F203" i="2"/>
  <c r="E203" i="2"/>
  <c r="E204" i="2"/>
  <c r="G204" i="2"/>
  <c r="F204" i="2"/>
  <c r="H204" i="2"/>
  <c r="B205" i="2"/>
  <c r="D205" i="2"/>
  <c r="C204" i="2"/>
  <c r="F205" i="2"/>
  <c r="E205" i="2"/>
  <c r="H205" i="2"/>
  <c r="B206" i="2"/>
  <c r="D206" i="2"/>
  <c r="C205" i="2"/>
  <c r="G205" i="2"/>
  <c r="G206" i="2"/>
  <c r="C206" i="2"/>
  <c r="H206" i="2"/>
  <c r="B207" i="2"/>
  <c r="D207" i="2"/>
  <c r="F206" i="2"/>
  <c r="E206" i="2"/>
  <c r="H207" i="2"/>
  <c r="B208" i="2"/>
  <c r="D208" i="2"/>
  <c r="F207" i="2"/>
  <c r="E207" i="2"/>
  <c r="C207" i="2"/>
  <c r="G207" i="2"/>
  <c r="E208" i="2"/>
  <c r="H208" i="2"/>
  <c r="B209" i="2"/>
  <c r="D209" i="2"/>
  <c r="C208" i="2"/>
  <c r="G208" i="2"/>
  <c r="F208" i="2"/>
  <c r="F209" i="2"/>
  <c r="H209" i="2"/>
  <c r="B210" i="2"/>
  <c r="D210" i="2"/>
  <c r="C209" i="2"/>
  <c r="G209" i="2"/>
  <c r="E209" i="2"/>
  <c r="G210" i="2"/>
  <c r="C210" i="2"/>
  <c r="F210" i="2"/>
  <c r="E210" i="2"/>
  <c r="H210" i="2"/>
  <c r="B211" i="2"/>
  <c r="D211" i="2"/>
  <c r="H211" i="2"/>
  <c r="B212" i="2"/>
  <c r="D212" i="2"/>
  <c r="G211" i="2"/>
  <c r="C211" i="2"/>
  <c r="F211" i="2"/>
  <c r="E211" i="2"/>
  <c r="E212" i="2"/>
  <c r="H212" i="2"/>
  <c r="B213" i="2"/>
  <c r="D213" i="2"/>
  <c r="G212" i="2"/>
  <c r="C212" i="2"/>
  <c r="F212" i="2"/>
  <c r="F213" i="2"/>
  <c r="E213" i="2"/>
  <c r="H213" i="2"/>
  <c r="B214" i="2"/>
  <c r="D214" i="2"/>
  <c r="C213" i="2"/>
  <c r="G213" i="2"/>
  <c r="G214" i="2"/>
  <c r="C214" i="2"/>
  <c r="F214" i="2"/>
  <c r="E214" i="2"/>
  <c r="H214" i="2"/>
  <c r="B215" i="2"/>
  <c r="D215" i="2"/>
  <c r="H215" i="2"/>
  <c r="B216" i="2"/>
  <c r="D216" i="2"/>
  <c r="G215" i="2"/>
  <c r="C215" i="2"/>
  <c r="F215" i="2"/>
  <c r="E215" i="2"/>
  <c r="E216" i="2"/>
  <c r="H216" i="2"/>
  <c r="B217" i="2"/>
  <c r="D217" i="2"/>
  <c r="G216" i="2"/>
  <c r="C216" i="2"/>
  <c r="F216" i="2"/>
  <c r="F217" i="2"/>
  <c r="E217" i="2"/>
  <c r="H217" i="2"/>
  <c r="B218" i="2"/>
  <c r="D218" i="2"/>
  <c r="G217" i="2"/>
  <c r="C217" i="2"/>
  <c r="G218" i="2"/>
  <c r="C218" i="2"/>
  <c r="F218" i="2"/>
  <c r="E218" i="2"/>
  <c r="H218" i="2"/>
  <c r="B219" i="2"/>
  <c r="D219" i="2"/>
  <c r="H219" i="2"/>
  <c r="B220" i="2"/>
  <c r="D220" i="2"/>
  <c r="G219" i="2"/>
  <c r="C219" i="2"/>
  <c r="F219" i="2"/>
  <c r="E219" i="2"/>
  <c r="E220" i="2"/>
  <c r="H220" i="2"/>
  <c r="B221" i="2"/>
  <c r="D221" i="2"/>
  <c r="G220" i="2"/>
  <c r="C220" i="2"/>
  <c r="F220" i="2"/>
  <c r="F221" i="2"/>
  <c r="E221" i="2"/>
  <c r="H221" i="2"/>
  <c r="B222" i="2"/>
  <c r="D222" i="2"/>
  <c r="C221" i="2"/>
  <c r="G221" i="2"/>
  <c r="G222" i="2"/>
  <c r="C222" i="2"/>
  <c r="F222" i="2"/>
  <c r="E222" i="2"/>
  <c r="H222" i="2"/>
  <c r="B223" i="2"/>
  <c r="D223" i="2"/>
  <c r="H223" i="2"/>
  <c r="B224" i="2"/>
  <c r="D224" i="2"/>
  <c r="G223" i="2"/>
  <c r="C223" i="2"/>
  <c r="F223" i="2"/>
  <c r="E223" i="2"/>
  <c r="E224" i="2"/>
  <c r="H224" i="2"/>
  <c r="B225" i="2"/>
  <c r="D225" i="2"/>
  <c r="G224" i="2"/>
  <c r="C224" i="2"/>
  <c r="F224" i="2"/>
  <c r="F225" i="2"/>
  <c r="E225" i="2"/>
  <c r="H225" i="2"/>
  <c r="B226" i="2"/>
  <c r="D226" i="2"/>
  <c r="G225" i="2"/>
  <c r="C225" i="2"/>
  <c r="G226" i="2"/>
  <c r="C226" i="2"/>
  <c r="F226" i="2"/>
  <c r="E226" i="2"/>
  <c r="H226" i="2"/>
  <c r="B227" i="2"/>
  <c r="D227" i="2"/>
  <c r="H227" i="2"/>
  <c r="B228" i="2"/>
  <c r="D228" i="2"/>
  <c r="G227" i="2"/>
  <c r="C227" i="2"/>
  <c r="F227" i="2"/>
  <c r="E227" i="2"/>
  <c r="E228" i="2"/>
  <c r="H228" i="2"/>
  <c r="B229" i="2"/>
  <c r="D229" i="2"/>
  <c r="G228" i="2"/>
  <c r="C228" i="2"/>
  <c r="F228" i="2"/>
  <c r="F229" i="2"/>
  <c r="E229" i="2"/>
  <c r="H229" i="2"/>
  <c r="B230" i="2"/>
  <c r="D230" i="2"/>
  <c r="C229" i="2"/>
  <c r="G229" i="2"/>
  <c r="G230" i="2"/>
  <c r="C230" i="2"/>
  <c r="F230" i="2"/>
  <c r="E230" i="2"/>
  <c r="H230" i="2"/>
  <c r="B231" i="2"/>
  <c r="D231" i="2"/>
  <c r="H231" i="2"/>
  <c r="B232" i="2"/>
  <c r="D232" i="2"/>
  <c r="G231" i="2"/>
  <c r="C231" i="2"/>
  <c r="F231" i="2"/>
  <c r="E231" i="2"/>
  <c r="E232" i="2"/>
  <c r="H232" i="2"/>
  <c r="B233" i="2"/>
  <c r="D233" i="2"/>
  <c r="G232" i="2"/>
  <c r="C232" i="2"/>
  <c r="F232" i="2"/>
  <c r="F233" i="2"/>
  <c r="E233" i="2"/>
  <c r="H233" i="2"/>
  <c r="B234" i="2"/>
  <c r="D234" i="2"/>
  <c r="G233" i="2"/>
  <c r="C233" i="2"/>
  <c r="G234" i="2"/>
  <c r="C234" i="2"/>
  <c r="F234" i="2"/>
  <c r="E234" i="2"/>
  <c r="H234" i="2"/>
  <c r="B235" i="2"/>
  <c r="D235" i="2"/>
  <c r="H235" i="2"/>
  <c r="B236" i="2"/>
  <c r="D236" i="2"/>
  <c r="G235" i="2"/>
  <c r="C235" i="2"/>
  <c r="F235" i="2"/>
  <c r="E235" i="2"/>
  <c r="E236" i="2"/>
  <c r="H236" i="2"/>
  <c r="B237" i="2"/>
  <c r="D237" i="2"/>
  <c r="G236" i="2"/>
  <c r="C236" i="2"/>
  <c r="F236" i="2"/>
  <c r="F237" i="2"/>
  <c r="E237" i="2"/>
  <c r="H237" i="2"/>
  <c r="B238" i="2"/>
  <c r="D238" i="2"/>
  <c r="C237" i="2"/>
  <c r="G237" i="2"/>
  <c r="G238" i="2"/>
  <c r="C238" i="2"/>
  <c r="F238" i="2"/>
  <c r="E238" i="2"/>
  <c r="H238" i="2"/>
  <c r="B239" i="2"/>
  <c r="D239" i="2"/>
  <c r="H239" i="2"/>
  <c r="B240" i="2"/>
  <c r="D240" i="2"/>
  <c r="G239" i="2"/>
  <c r="C239" i="2"/>
  <c r="F239" i="2"/>
  <c r="E239" i="2"/>
  <c r="E240" i="2"/>
  <c r="H240" i="2"/>
  <c r="B241" i="2"/>
  <c r="D241" i="2"/>
  <c r="G240" i="2"/>
  <c r="C240" i="2"/>
  <c r="F240" i="2"/>
  <c r="F241" i="2"/>
  <c r="E241" i="2"/>
  <c r="H241" i="2"/>
  <c r="B242" i="2"/>
  <c r="D242" i="2"/>
  <c r="G241" i="2"/>
  <c r="C241" i="2"/>
  <c r="G242" i="2"/>
  <c r="C242" i="2"/>
  <c r="F242" i="2"/>
  <c r="E242" i="2"/>
  <c r="H242" i="2"/>
  <c r="B243" i="2"/>
  <c r="D243" i="2"/>
  <c r="H243" i="2"/>
  <c r="B244" i="2"/>
  <c r="D244" i="2"/>
  <c r="G243" i="2"/>
  <c r="C243" i="2"/>
  <c r="F243" i="2"/>
  <c r="E243" i="2"/>
  <c r="E244" i="2"/>
  <c r="H244" i="2"/>
  <c r="B245" i="2"/>
  <c r="D245" i="2"/>
  <c r="G244" i="2"/>
  <c r="C244" i="2"/>
  <c r="F244" i="2"/>
  <c r="F245" i="2"/>
  <c r="E245" i="2"/>
  <c r="H245" i="2"/>
  <c r="B246" i="2"/>
  <c r="D246" i="2"/>
  <c r="C245" i="2"/>
  <c r="G245" i="2"/>
  <c r="H246" i="2"/>
  <c r="B247" i="2"/>
  <c r="D247" i="2"/>
  <c r="G246" i="2"/>
  <c r="C246" i="2"/>
  <c r="F246" i="2"/>
  <c r="E246" i="2"/>
  <c r="E247" i="2"/>
  <c r="F247" i="2"/>
  <c r="H247" i="2"/>
  <c r="B248" i="2"/>
  <c r="D248" i="2"/>
  <c r="C247" i="2"/>
  <c r="G247" i="2"/>
  <c r="F248" i="2"/>
  <c r="H248" i="2"/>
  <c r="B249" i="2"/>
  <c r="D249" i="2"/>
  <c r="C248" i="2"/>
  <c r="G248" i="2"/>
  <c r="E248" i="2"/>
  <c r="G249" i="2"/>
  <c r="C249" i="2"/>
  <c r="H249" i="2"/>
  <c r="B250" i="2"/>
  <c r="D250" i="2"/>
  <c r="F249" i="2"/>
  <c r="E249" i="2"/>
  <c r="H250" i="2"/>
  <c r="B251" i="2"/>
  <c r="D251" i="2"/>
  <c r="E250" i="2"/>
  <c r="G250" i="2"/>
  <c r="C250" i="2"/>
  <c r="F250" i="2"/>
  <c r="E251" i="2"/>
  <c r="H251" i="2"/>
  <c r="B252" i="2"/>
  <c r="D252" i="2"/>
  <c r="C251" i="2"/>
  <c r="G251" i="2"/>
  <c r="F251" i="2"/>
  <c r="F252" i="2"/>
  <c r="G252" i="2"/>
  <c r="E252" i="2"/>
  <c r="H252" i="2"/>
  <c r="B253" i="2"/>
  <c r="D253" i="2"/>
  <c r="C252" i="2"/>
  <c r="G253" i="2"/>
  <c r="C253" i="2"/>
  <c r="E253" i="2"/>
  <c r="H253" i="2"/>
  <c r="B254" i="2"/>
  <c r="D254" i="2"/>
  <c r="F253" i="2"/>
  <c r="H254" i="2"/>
  <c r="B255" i="2"/>
  <c r="D255" i="2"/>
  <c r="G254" i="2"/>
  <c r="C254" i="2"/>
  <c r="F254" i="2"/>
  <c r="E254" i="2"/>
  <c r="E255" i="2"/>
  <c r="F255" i="2"/>
  <c r="H255" i="2"/>
  <c r="B256" i="2"/>
  <c r="D256" i="2"/>
  <c r="C255" i="2"/>
  <c r="G255" i="2"/>
  <c r="F256" i="2"/>
  <c r="H256" i="2"/>
  <c r="B257" i="2"/>
  <c r="D257" i="2"/>
  <c r="C256" i="2"/>
  <c r="G256" i="2"/>
  <c r="E256" i="2"/>
  <c r="G257" i="2"/>
  <c r="C257" i="2"/>
  <c r="H257" i="2"/>
  <c r="B258" i="2"/>
  <c r="D258" i="2"/>
  <c r="F257" i="2"/>
  <c r="E257" i="2"/>
  <c r="H258" i="2"/>
  <c r="B259" i="2"/>
  <c r="D259" i="2"/>
  <c r="E258" i="2"/>
  <c r="G258" i="2"/>
  <c r="C258" i="2"/>
  <c r="F258" i="2"/>
  <c r="E259" i="2"/>
  <c r="H259" i="2"/>
  <c r="B260" i="2"/>
  <c r="D260" i="2"/>
  <c r="C259" i="2"/>
  <c r="G259" i="2"/>
  <c r="F259" i="2"/>
  <c r="F260" i="2"/>
  <c r="G260" i="2"/>
  <c r="E260" i="2"/>
  <c r="H260" i="2"/>
  <c r="B261" i="2"/>
  <c r="D261" i="2"/>
  <c r="C260" i="2"/>
  <c r="G261" i="2"/>
  <c r="C261" i="2"/>
  <c r="E261" i="2"/>
  <c r="H261" i="2"/>
  <c r="B262" i="2"/>
  <c r="D262" i="2"/>
  <c r="F261" i="2"/>
  <c r="H262" i="2"/>
  <c r="B263" i="2"/>
  <c r="D263" i="2"/>
  <c r="G262" i="2"/>
  <c r="C262" i="2"/>
  <c r="F262" i="2"/>
  <c r="E262" i="2"/>
  <c r="E263" i="2"/>
  <c r="F263" i="2"/>
  <c r="H263" i="2"/>
  <c r="B264" i="2"/>
  <c r="D264" i="2"/>
  <c r="C263" i="2"/>
  <c r="G263" i="2"/>
  <c r="F264" i="2"/>
  <c r="H264" i="2"/>
  <c r="B265" i="2"/>
  <c r="D265" i="2"/>
  <c r="C264" i="2"/>
  <c r="G264" i="2"/>
  <c r="E264" i="2"/>
  <c r="F265" i="2"/>
  <c r="H265" i="2"/>
  <c r="B266" i="2"/>
  <c r="D266" i="2"/>
  <c r="C265" i="2"/>
  <c r="G265" i="2"/>
  <c r="E265" i="2"/>
  <c r="G266" i="2"/>
  <c r="C266" i="2"/>
  <c r="H266" i="2"/>
  <c r="B267" i="2"/>
  <c r="D267" i="2"/>
  <c r="F266" i="2"/>
  <c r="E266" i="2"/>
  <c r="H267" i="2"/>
  <c r="B268" i="2"/>
  <c r="D268" i="2"/>
  <c r="E267" i="2"/>
  <c r="G267" i="2"/>
  <c r="F267" i="2"/>
  <c r="C267" i="2"/>
  <c r="E268" i="2"/>
  <c r="H268" i="2"/>
  <c r="B269" i="2"/>
  <c r="D269" i="2"/>
  <c r="C268" i="2"/>
  <c r="G268" i="2"/>
  <c r="F268" i="2"/>
  <c r="F269" i="2"/>
  <c r="G269" i="2"/>
  <c r="H269" i="2"/>
  <c r="B270" i="2"/>
  <c r="D270" i="2"/>
  <c r="E269" i="2"/>
  <c r="C269" i="2"/>
  <c r="G270" i="2"/>
  <c r="C270" i="2"/>
  <c r="E270" i="2"/>
  <c r="H270" i="2"/>
  <c r="B271" i="2"/>
  <c r="D271" i="2"/>
  <c r="F270" i="2"/>
  <c r="H271" i="2"/>
  <c r="B272" i="2"/>
  <c r="D272" i="2"/>
  <c r="G271" i="2"/>
  <c r="C271" i="2"/>
  <c r="F271" i="2"/>
  <c r="E271" i="2"/>
  <c r="E272" i="2"/>
  <c r="F272" i="2"/>
  <c r="G272" i="2"/>
  <c r="C272" i="2"/>
  <c r="H272" i="2"/>
  <c r="B273" i="2"/>
  <c r="D273" i="2"/>
  <c r="F273" i="2"/>
  <c r="E273" i="2"/>
  <c r="H273" i="2"/>
  <c r="B274" i="2"/>
  <c r="D274" i="2"/>
  <c r="C273" i="2"/>
  <c r="G273" i="2"/>
  <c r="G274" i="2"/>
  <c r="C274" i="2"/>
  <c r="H274" i="2"/>
  <c r="B275" i="2"/>
  <c r="D275" i="2"/>
  <c r="E274" i="2"/>
  <c r="F274" i="2"/>
  <c r="H275" i="2"/>
  <c r="B276" i="2"/>
  <c r="D276" i="2"/>
  <c r="E275" i="2"/>
  <c r="C275" i="2"/>
  <c r="G275" i="2"/>
  <c r="F275" i="2"/>
  <c r="E276" i="2"/>
  <c r="H276" i="2"/>
  <c r="B277" i="2"/>
  <c r="D277" i="2"/>
  <c r="C276" i="2"/>
  <c r="G276" i="2"/>
  <c r="F276" i="2"/>
  <c r="F277" i="2"/>
  <c r="G277" i="2"/>
  <c r="E277" i="2"/>
  <c r="C277" i="2"/>
  <c r="H277" i="2"/>
  <c r="B278" i="2"/>
  <c r="D278" i="2"/>
  <c r="G278" i="2"/>
  <c r="C278" i="2"/>
  <c r="E278" i="2"/>
  <c r="H278" i="2"/>
  <c r="B279" i="2"/>
  <c r="D279" i="2"/>
  <c r="F278" i="2"/>
  <c r="H279" i="2"/>
  <c r="B280" i="2"/>
  <c r="D280" i="2"/>
  <c r="G279" i="2"/>
  <c r="C279" i="2"/>
  <c r="F279" i="2"/>
  <c r="E279" i="2"/>
  <c r="E280" i="2"/>
  <c r="F280" i="2"/>
  <c r="H280" i="2"/>
  <c r="B281" i="2"/>
  <c r="D281" i="2"/>
  <c r="C280" i="2"/>
  <c r="G280" i="2"/>
  <c r="F281" i="2"/>
  <c r="H281" i="2"/>
  <c r="B282" i="2"/>
  <c r="D282" i="2"/>
  <c r="C281" i="2"/>
  <c r="G281" i="2"/>
  <c r="E281" i="2"/>
  <c r="G282" i="2"/>
  <c r="C282" i="2"/>
  <c r="H282" i="2"/>
  <c r="B283" i="2"/>
  <c r="D283" i="2"/>
  <c r="F282" i="2"/>
  <c r="E282" i="2"/>
  <c r="H283" i="2"/>
  <c r="B284" i="2"/>
  <c r="D284" i="2"/>
  <c r="E283" i="2"/>
  <c r="G283" i="2"/>
  <c r="C283" i="2"/>
  <c r="F283" i="2"/>
  <c r="E284" i="2"/>
  <c r="H284" i="2"/>
  <c r="B285" i="2"/>
  <c r="D285" i="2"/>
  <c r="C284" i="2"/>
  <c r="G284" i="2"/>
  <c r="F284" i="2"/>
  <c r="F285" i="2"/>
  <c r="G285" i="2"/>
  <c r="E285" i="2"/>
  <c r="C285" i="2"/>
  <c r="H285" i="2"/>
  <c r="B286" i="2"/>
  <c r="D286" i="2"/>
  <c r="G286" i="2"/>
  <c r="C286" i="2"/>
  <c r="E286" i="2"/>
  <c r="H286" i="2"/>
  <c r="B287" i="2"/>
  <c r="D287" i="2"/>
  <c r="F286" i="2"/>
  <c r="H287" i="2"/>
  <c r="B288" i="2"/>
  <c r="D288" i="2"/>
  <c r="G287" i="2"/>
  <c r="C287" i="2"/>
  <c r="F287" i="2"/>
  <c r="E287" i="2"/>
  <c r="E288" i="2"/>
  <c r="F288" i="2"/>
  <c r="H288" i="2"/>
  <c r="B289" i="2"/>
  <c r="D289" i="2"/>
  <c r="C288" i="2"/>
  <c r="G288" i="2"/>
  <c r="F289" i="2"/>
  <c r="H289" i="2"/>
  <c r="B290" i="2"/>
  <c r="D290" i="2"/>
  <c r="C289" i="2"/>
  <c r="G289" i="2"/>
  <c r="E289" i="2"/>
  <c r="G290" i="2"/>
  <c r="C290" i="2"/>
  <c r="H290" i="2"/>
  <c r="B291" i="2"/>
  <c r="D291" i="2"/>
  <c r="F290" i="2"/>
  <c r="E290" i="2"/>
  <c r="H291" i="2"/>
  <c r="B292" i="2"/>
  <c r="D292" i="2"/>
  <c r="E291" i="2"/>
  <c r="G291" i="2"/>
  <c r="C291" i="2"/>
  <c r="F291" i="2"/>
  <c r="E292" i="2"/>
  <c r="H292" i="2"/>
  <c r="B293" i="2"/>
  <c r="D293" i="2"/>
  <c r="C292" i="2"/>
  <c r="G292" i="2"/>
  <c r="F292" i="2"/>
  <c r="F293" i="2"/>
  <c r="G293" i="2"/>
  <c r="E293" i="2"/>
  <c r="C293" i="2"/>
  <c r="H293" i="2"/>
  <c r="B294" i="2"/>
  <c r="D294" i="2"/>
  <c r="G294" i="2"/>
  <c r="C294" i="2"/>
  <c r="E294" i="2"/>
  <c r="H294" i="2"/>
  <c r="B295" i="2"/>
  <c r="D295" i="2"/>
  <c r="F294" i="2"/>
  <c r="H295" i="2"/>
  <c r="B296" i="2"/>
  <c r="D296" i="2"/>
  <c r="G295" i="2"/>
  <c r="C295" i="2"/>
  <c r="F295" i="2"/>
  <c r="E295" i="2"/>
  <c r="E296" i="2"/>
  <c r="F296" i="2"/>
  <c r="H296" i="2"/>
  <c r="B297" i="2"/>
  <c r="D297" i="2"/>
  <c r="C296" i="2"/>
  <c r="G296" i="2"/>
  <c r="F297" i="2"/>
  <c r="H297" i="2"/>
  <c r="B298" i="2"/>
  <c r="D298" i="2"/>
  <c r="C297" i="2"/>
  <c r="G297" i="2"/>
  <c r="E297" i="2"/>
  <c r="G298" i="2"/>
  <c r="C298" i="2"/>
  <c r="H298" i="2"/>
  <c r="B299" i="2"/>
  <c r="D299" i="2"/>
  <c r="F298" i="2"/>
  <c r="E298" i="2"/>
  <c r="H299" i="2"/>
  <c r="B300" i="2"/>
  <c r="D300" i="2"/>
  <c r="E299" i="2"/>
  <c r="G299" i="2"/>
  <c r="C299" i="2"/>
  <c r="F299" i="2"/>
  <c r="E300" i="2"/>
  <c r="H300" i="2"/>
  <c r="B301" i="2"/>
  <c r="D301" i="2"/>
  <c r="C300" i="2"/>
  <c r="G300" i="2"/>
  <c r="F300" i="2"/>
  <c r="F301" i="2"/>
  <c r="G301" i="2"/>
  <c r="E301" i="2"/>
  <c r="C301" i="2"/>
  <c r="H301" i="2"/>
  <c r="B302" i="2"/>
  <c r="D302" i="2"/>
  <c r="G302" i="2"/>
  <c r="C302" i="2"/>
  <c r="E302" i="2"/>
  <c r="H302" i="2"/>
  <c r="B303" i="2"/>
  <c r="D303" i="2"/>
  <c r="F302" i="2"/>
  <c r="H303" i="2"/>
  <c r="B304" i="2"/>
  <c r="D304" i="2"/>
  <c r="G303" i="2"/>
  <c r="C303" i="2"/>
  <c r="F303" i="2"/>
  <c r="E303" i="2"/>
  <c r="E304" i="2"/>
  <c r="F304" i="2"/>
  <c r="H304" i="2"/>
  <c r="B305" i="2"/>
  <c r="D305" i="2"/>
  <c r="C304" i="2"/>
  <c r="G304" i="2"/>
  <c r="F305" i="2"/>
  <c r="H305" i="2"/>
  <c r="B306" i="2"/>
  <c r="D306" i="2"/>
  <c r="C305" i="2"/>
  <c r="G305" i="2"/>
  <c r="E305" i="2"/>
  <c r="G306" i="2"/>
  <c r="C306" i="2"/>
  <c r="H306" i="2"/>
  <c r="B307" i="2"/>
  <c r="D307" i="2"/>
  <c r="F306" i="2"/>
  <c r="E306" i="2"/>
  <c r="H307" i="2"/>
  <c r="B308" i="2"/>
  <c r="D308" i="2"/>
  <c r="E307" i="2"/>
  <c r="G307" i="2"/>
  <c r="C307" i="2"/>
  <c r="F307" i="2"/>
  <c r="E308" i="2"/>
  <c r="H308" i="2"/>
  <c r="B309" i="2"/>
  <c r="D309" i="2"/>
  <c r="C308" i="2"/>
  <c r="G308" i="2"/>
  <c r="F308" i="2"/>
  <c r="F309" i="2"/>
  <c r="G309" i="2"/>
  <c r="E309" i="2"/>
  <c r="C309" i="2"/>
  <c r="H309" i="2"/>
  <c r="B310" i="2"/>
  <c r="D310" i="2"/>
  <c r="G310" i="2"/>
  <c r="C310" i="2"/>
  <c r="E310" i="2"/>
  <c r="H310" i="2"/>
  <c r="B311" i="2"/>
  <c r="D311" i="2"/>
  <c r="F310" i="2"/>
  <c r="H311" i="2"/>
  <c r="B312" i="2"/>
  <c r="D312" i="2"/>
  <c r="G311" i="2"/>
  <c r="C311" i="2"/>
  <c r="F311" i="2"/>
  <c r="E311" i="2"/>
  <c r="E312" i="2"/>
  <c r="F312" i="2"/>
  <c r="H312" i="2"/>
  <c r="B313" i="2"/>
  <c r="D313" i="2"/>
  <c r="C312" i="2"/>
  <c r="G312" i="2"/>
  <c r="F313" i="2"/>
  <c r="H313" i="2"/>
  <c r="B314" i="2"/>
  <c r="D314" i="2"/>
  <c r="C313" i="2"/>
  <c r="G313" i="2"/>
  <c r="E313" i="2"/>
  <c r="G314" i="2"/>
  <c r="C314" i="2"/>
  <c r="H314" i="2"/>
  <c r="B315" i="2"/>
  <c r="D315" i="2"/>
  <c r="F314" i="2"/>
  <c r="E314" i="2"/>
  <c r="H315" i="2"/>
  <c r="B316" i="2"/>
  <c r="D316" i="2"/>
  <c r="E315" i="2"/>
  <c r="G315" i="2"/>
  <c r="C315" i="2"/>
  <c r="F315" i="2"/>
  <c r="E316" i="2"/>
  <c r="H316" i="2"/>
  <c r="B317" i="2"/>
  <c r="D317" i="2"/>
  <c r="C316" i="2"/>
  <c r="G316" i="2"/>
  <c r="F316" i="2"/>
  <c r="F317" i="2"/>
  <c r="G317" i="2"/>
  <c r="E317" i="2"/>
  <c r="C317" i="2"/>
  <c r="H317" i="2"/>
  <c r="B318" i="2"/>
  <c r="D318" i="2"/>
  <c r="G318" i="2"/>
  <c r="C318" i="2"/>
  <c r="E318" i="2"/>
  <c r="H318" i="2"/>
  <c r="B319" i="2"/>
  <c r="D319" i="2"/>
  <c r="F318" i="2"/>
  <c r="H319" i="2"/>
  <c r="B320" i="2"/>
  <c r="D320" i="2"/>
  <c r="G319" i="2"/>
  <c r="C319" i="2"/>
  <c r="F319" i="2"/>
  <c r="E319" i="2"/>
  <c r="E320" i="2"/>
  <c r="F320" i="2"/>
  <c r="H320" i="2"/>
  <c r="B321" i="2"/>
  <c r="D321" i="2"/>
  <c r="C320" i="2"/>
  <c r="G320" i="2"/>
  <c r="F321" i="2"/>
  <c r="H321" i="2"/>
  <c r="B322" i="2"/>
  <c r="D322" i="2"/>
  <c r="C321" i="2"/>
  <c r="G321" i="2"/>
  <c r="E321" i="2"/>
  <c r="G322" i="2"/>
  <c r="C322" i="2"/>
  <c r="H322" i="2"/>
  <c r="B323" i="2"/>
  <c r="D323" i="2"/>
  <c r="F322" i="2"/>
  <c r="E322" i="2"/>
  <c r="H323" i="2"/>
  <c r="B324" i="2"/>
  <c r="D324" i="2"/>
  <c r="E323" i="2"/>
  <c r="G323" i="2"/>
  <c r="C323" i="2"/>
  <c r="F323" i="2"/>
  <c r="E324" i="2"/>
  <c r="H324" i="2"/>
  <c r="B325" i="2"/>
  <c r="D325" i="2"/>
  <c r="C324" i="2"/>
  <c r="G324" i="2"/>
  <c r="F324" i="2"/>
  <c r="F325" i="2"/>
  <c r="G325" i="2"/>
  <c r="E325" i="2"/>
  <c r="C325" i="2"/>
  <c r="H325" i="2"/>
  <c r="B326" i="2"/>
  <c r="D326" i="2"/>
  <c r="G326" i="2"/>
  <c r="C326" i="2"/>
  <c r="E326" i="2"/>
  <c r="H326" i="2"/>
  <c r="B327" i="2"/>
  <c r="D327" i="2"/>
  <c r="F326" i="2"/>
  <c r="H327" i="2"/>
  <c r="B328" i="2"/>
  <c r="D328" i="2"/>
  <c r="G327" i="2"/>
  <c r="C327" i="2"/>
  <c r="F327" i="2"/>
  <c r="E327" i="2"/>
  <c r="E328" i="2"/>
  <c r="F328" i="2"/>
  <c r="H328" i="2"/>
  <c r="B329" i="2"/>
  <c r="D329" i="2"/>
  <c r="C328" i="2"/>
  <c r="G328" i="2"/>
  <c r="F329" i="2"/>
  <c r="H329" i="2"/>
  <c r="B330" i="2"/>
  <c r="D330" i="2"/>
  <c r="C329" i="2"/>
  <c r="G329" i="2"/>
  <c r="E329" i="2"/>
  <c r="G330" i="2"/>
  <c r="C330" i="2"/>
  <c r="H330" i="2"/>
  <c r="B331" i="2"/>
  <c r="D331" i="2"/>
  <c r="F330" i="2"/>
  <c r="E330" i="2"/>
  <c r="H331" i="2"/>
  <c r="B332" i="2"/>
  <c r="D332" i="2"/>
  <c r="E331" i="2"/>
  <c r="G331" i="2"/>
  <c r="C331" i="2"/>
  <c r="F331" i="2"/>
  <c r="E332" i="2"/>
  <c r="H332" i="2"/>
  <c r="B333" i="2"/>
  <c r="D333" i="2"/>
  <c r="C332" i="2"/>
  <c r="G332" i="2"/>
  <c r="F332" i="2"/>
  <c r="F333" i="2"/>
  <c r="G333" i="2"/>
  <c r="E333" i="2"/>
  <c r="C333" i="2"/>
  <c r="H333" i="2"/>
  <c r="B334" i="2"/>
  <c r="D334" i="2"/>
  <c r="G334" i="2"/>
  <c r="C334" i="2"/>
  <c r="E334" i="2"/>
  <c r="H334" i="2"/>
  <c r="B335" i="2"/>
  <c r="D335" i="2"/>
  <c r="F334" i="2"/>
  <c r="G335" i="2"/>
  <c r="H335" i="2"/>
  <c r="B336" i="2"/>
  <c r="D336" i="2"/>
  <c r="C335" i="2"/>
  <c r="F335" i="2"/>
  <c r="E335" i="2"/>
  <c r="H336" i="2"/>
  <c r="B337" i="2"/>
  <c r="D337" i="2"/>
  <c r="G336" i="2"/>
  <c r="C336" i="2"/>
  <c r="E336" i="2"/>
  <c r="F336" i="2"/>
  <c r="E337" i="2"/>
  <c r="H337" i="2"/>
  <c r="B338" i="2"/>
  <c r="D338" i="2"/>
  <c r="F337" i="2"/>
  <c r="C337" i="2"/>
  <c r="G337" i="2"/>
  <c r="F338" i="2"/>
  <c r="E338" i="2"/>
  <c r="G338" i="2"/>
  <c r="C338" i="2"/>
  <c r="H338" i="2"/>
  <c r="B339" i="2"/>
  <c r="D339" i="2"/>
  <c r="G339" i="2"/>
  <c r="C339" i="2"/>
  <c r="F339" i="2"/>
  <c r="H339" i="2"/>
  <c r="B340" i="2"/>
  <c r="D340" i="2"/>
  <c r="E339" i="2"/>
  <c r="H340" i="2"/>
  <c r="B341" i="2"/>
  <c r="D341" i="2"/>
  <c r="G340" i="2"/>
  <c r="C340" i="2"/>
  <c r="E340" i="2"/>
  <c r="F340" i="2"/>
  <c r="E341" i="2"/>
  <c r="H341" i="2"/>
  <c r="B342" i="2"/>
  <c r="D342" i="2"/>
  <c r="F341" i="2"/>
  <c r="G341" i="2"/>
  <c r="C341" i="2"/>
  <c r="F342" i="2"/>
  <c r="E342" i="2"/>
  <c r="G342" i="2"/>
  <c r="C342" i="2"/>
  <c r="H342" i="2"/>
  <c r="B343" i="2"/>
  <c r="D343" i="2"/>
  <c r="G343" i="2"/>
  <c r="C343" i="2"/>
  <c r="F343" i="2"/>
  <c r="H343" i="2"/>
  <c r="B344" i="2"/>
  <c r="D344" i="2"/>
  <c r="E343" i="2"/>
  <c r="H344" i="2"/>
  <c r="B345" i="2"/>
  <c r="D345" i="2"/>
  <c r="G344" i="2"/>
  <c r="C344" i="2"/>
  <c r="E344" i="2"/>
  <c r="F344" i="2"/>
  <c r="E345" i="2"/>
  <c r="H345" i="2"/>
  <c r="B346" i="2"/>
  <c r="D346" i="2"/>
  <c r="F345" i="2"/>
  <c r="C345" i="2"/>
  <c r="G345" i="2"/>
  <c r="F346" i="2"/>
  <c r="E346" i="2"/>
  <c r="G346" i="2"/>
  <c r="C346" i="2"/>
  <c r="H346" i="2"/>
  <c r="B347" i="2"/>
  <c r="D347" i="2"/>
  <c r="G347" i="2"/>
  <c r="C347" i="2"/>
  <c r="F347" i="2"/>
  <c r="H347" i="2"/>
  <c r="B348" i="2"/>
  <c r="D348" i="2"/>
  <c r="E347" i="2"/>
  <c r="H348" i="2"/>
  <c r="B349" i="2"/>
  <c r="D349" i="2"/>
  <c r="G348" i="2"/>
  <c r="C348" i="2"/>
  <c r="E348" i="2"/>
  <c r="F348" i="2"/>
  <c r="E349" i="2"/>
  <c r="H349" i="2"/>
  <c r="B350" i="2"/>
  <c r="D350" i="2"/>
  <c r="F349" i="2"/>
  <c r="G349" i="2"/>
  <c r="C349" i="2"/>
  <c r="F350" i="2"/>
  <c r="E350" i="2"/>
  <c r="G350" i="2"/>
  <c r="C350" i="2"/>
  <c r="H350" i="2"/>
  <c r="B351" i="2"/>
  <c r="D351" i="2"/>
  <c r="G351" i="2"/>
  <c r="C351" i="2"/>
  <c r="F351" i="2"/>
  <c r="H351" i="2"/>
  <c r="B352" i="2"/>
  <c r="D352" i="2"/>
  <c r="E351" i="2"/>
  <c r="H352" i="2"/>
  <c r="B353" i="2"/>
  <c r="D353" i="2"/>
  <c r="G352" i="2"/>
  <c r="C352" i="2"/>
  <c r="E352" i="2"/>
  <c r="F352" i="2"/>
  <c r="G353" i="2"/>
  <c r="C353" i="2"/>
  <c r="F353" i="2"/>
  <c r="E353" i="2"/>
  <c r="H353" i="2"/>
  <c r="B354" i="2"/>
  <c r="D354" i="2"/>
  <c r="H354" i="2"/>
  <c r="B355" i="2"/>
  <c r="D355" i="2"/>
  <c r="G354" i="2"/>
  <c r="C354" i="2"/>
  <c r="E354" i="2"/>
  <c r="F354" i="2"/>
  <c r="E355" i="2"/>
  <c r="G355" i="2"/>
  <c r="F355" i="2"/>
  <c r="H355" i="2"/>
  <c r="B356" i="2"/>
  <c r="D356" i="2"/>
  <c r="C355" i="2"/>
  <c r="F356" i="2"/>
  <c r="E356" i="2"/>
  <c r="G356" i="2"/>
  <c r="C356" i="2"/>
  <c r="H356" i="2"/>
  <c r="B357" i="2"/>
  <c r="D357" i="2"/>
  <c r="G357" i="2"/>
  <c r="C357" i="2"/>
  <c r="H357" i="2"/>
  <c r="B358" i="2"/>
  <c r="D358" i="2"/>
  <c r="E357" i="2"/>
  <c r="F357" i="2"/>
  <c r="H358" i="2"/>
  <c r="B359" i="2"/>
  <c r="D359" i="2"/>
  <c r="F358" i="2"/>
  <c r="E358" i="2"/>
  <c r="G358" i="2"/>
  <c r="C358" i="2"/>
  <c r="E359" i="2"/>
  <c r="H359" i="2"/>
  <c r="B360" i="2"/>
  <c r="D360" i="2"/>
  <c r="C359" i="2"/>
  <c r="F359" i="2"/>
  <c r="G359" i="2"/>
  <c r="F360" i="2"/>
  <c r="H360" i="2"/>
  <c r="B361" i="2"/>
  <c r="D361" i="2"/>
  <c r="C360" i="2"/>
  <c r="G360" i="2"/>
  <c r="E360" i="2"/>
  <c r="G361" i="2"/>
  <c r="C361" i="2"/>
  <c r="F361" i="2"/>
  <c r="E361" i="2"/>
  <c r="H361" i="2"/>
  <c r="B362" i="2"/>
  <c r="D362" i="2"/>
  <c r="H362" i="2"/>
  <c r="B363" i="2"/>
  <c r="D363" i="2"/>
  <c r="G362" i="2"/>
  <c r="C362" i="2"/>
  <c r="E362" i="2"/>
  <c r="F362" i="2"/>
  <c r="E363" i="2"/>
  <c r="G363" i="2"/>
  <c r="H363" i="2"/>
  <c r="B364" i="2"/>
  <c r="D364" i="2"/>
  <c r="F363" i="2"/>
  <c r="C363" i="2"/>
  <c r="F364" i="2"/>
  <c r="H364" i="2"/>
  <c r="B365" i="2"/>
  <c r="D365" i="2"/>
  <c r="G364" i="2"/>
  <c r="E364" i="2"/>
  <c r="C364" i="2"/>
  <c r="G365" i="2"/>
  <c r="C365" i="2"/>
  <c r="E365" i="2"/>
  <c r="H365" i="2"/>
  <c r="B366" i="2"/>
  <c r="D366" i="2"/>
  <c r="F365" i="2"/>
  <c r="H366" i="2"/>
  <c r="B367" i="2"/>
  <c r="D367" i="2"/>
  <c r="F366" i="2"/>
  <c r="G366" i="2"/>
  <c r="E366" i="2"/>
  <c r="C366" i="2"/>
  <c r="E367" i="2"/>
  <c r="H367" i="2"/>
  <c r="B368" i="2"/>
  <c r="D368" i="2"/>
  <c r="G367" i="2"/>
  <c r="C367" i="2"/>
  <c r="F367" i="2"/>
  <c r="F368" i="2"/>
  <c r="E368" i="2"/>
  <c r="H368" i="2"/>
  <c r="B369" i="2"/>
  <c r="D369" i="2"/>
  <c r="C368" i="2"/>
  <c r="G368" i="2"/>
  <c r="G369" i="2"/>
  <c r="C369" i="2"/>
  <c r="F369" i="2"/>
  <c r="E369" i="2"/>
  <c r="H369" i="2"/>
  <c r="B370" i="2"/>
  <c r="D370" i="2"/>
  <c r="H370" i="2"/>
  <c r="B371" i="2"/>
  <c r="D371" i="2"/>
  <c r="G370" i="2"/>
  <c r="C370" i="2"/>
  <c r="F370" i="2"/>
  <c r="E370" i="2"/>
  <c r="E371" i="2"/>
  <c r="H371" i="2"/>
  <c r="B372" i="2"/>
  <c r="D372" i="2"/>
  <c r="G371" i="2"/>
  <c r="C371" i="2"/>
  <c r="F371" i="2"/>
  <c r="F372" i="2"/>
  <c r="E372" i="2"/>
  <c r="H372" i="2"/>
  <c r="B373" i="2"/>
  <c r="D373" i="2"/>
  <c r="G372" i="2"/>
  <c r="C372" i="2"/>
  <c r="G373" i="2"/>
  <c r="C373" i="2"/>
  <c r="F373" i="2"/>
  <c r="E373" i="2"/>
  <c r="H373" i="2"/>
  <c r="B374" i="2"/>
  <c r="D374" i="2"/>
  <c r="H374" i="2"/>
  <c r="B375" i="2"/>
  <c r="D375" i="2"/>
  <c r="G374" i="2"/>
  <c r="C374" i="2"/>
  <c r="F374" i="2"/>
  <c r="E374" i="2"/>
  <c r="E375" i="2"/>
  <c r="H375" i="2"/>
  <c r="B376" i="2"/>
  <c r="D376" i="2"/>
  <c r="G375" i="2"/>
  <c r="C375" i="2"/>
  <c r="F375" i="2"/>
  <c r="F376" i="2"/>
  <c r="E376" i="2"/>
  <c r="H376" i="2"/>
  <c r="B377" i="2"/>
  <c r="D377" i="2"/>
  <c r="C376" i="2"/>
  <c r="G376" i="2"/>
  <c r="G377" i="2"/>
  <c r="C377" i="2"/>
  <c r="F377" i="2"/>
  <c r="E377" i="2"/>
  <c r="H377" i="2"/>
  <c r="B378" i="2"/>
  <c r="D378" i="2"/>
  <c r="H378" i="2"/>
  <c r="B379" i="2"/>
  <c r="D379" i="2"/>
  <c r="G378" i="2"/>
  <c r="C378" i="2"/>
  <c r="F378" i="2"/>
  <c r="E378" i="2"/>
  <c r="F379" i="2"/>
  <c r="G379" i="2"/>
  <c r="E379" i="2"/>
  <c r="C379" i="2"/>
  <c r="H379" i="2"/>
  <c r="B380" i="2"/>
  <c r="D380" i="2"/>
  <c r="G380" i="2"/>
  <c r="C380" i="2"/>
  <c r="E380" i="2"/>
  <c r="H380" i="2"/>
  <c r="B381" i="2"/>
  <c r="D381" i="2"/>
  <c r="F380" i="2"/>
  <c r="H381" i="2"/>
  <c r="B382" i="2"/>
  <c r="D382" i="2"/>
  <c r="G381" i="2"/>
  <c r="C381" i="2"/>
  <c r="F381" i="2"/>
  <c r="E381" i="2"/>
  <c r="E382" i="2"/>
  <c r="F382" i="2"/>
  <c r="H382" i="2"/>
  <c r="B383" i="2"/>
  <c r="D383" i="2"/>
  <c r="C382" i="2"/>
  <c r="G382" i="2"/>
  <c r="F383" i="2"/>
  <c r="H383" i="2"/>
  <c r="B384" i="2"/>
  <c r="D384" i="2"/>
  <c r="C383" i="2"/>
  <c r="G383" i="2"/>
  <c r="E383" i="2"/>
  <c r="G384" i="2"/>
  <c r="C384" i="2"/>
  <c r="H384" i="2"/>
  <c r="B385" i="2"/>
  <c r="D385" i="2"/>
  <c r="F384" i="2"/>
  <c r="E384" i="2"/>
  <c r="H385" i="2"/>
  <c r="B386" i="2"/>
  <c r="E385" i="2"/>
  <c r="G385" i="2"/>
  <c r="C385" i="2"/>
  <c r="F385" i="2"/>
  <c r="C386" i="2"/>
  <c r="D386" i="2"/>
  <c r="F386" i="2"/>
  <c r="H386" i="2"/>
  <c r="B387" i="2"/>
  <c r="G386" i="2"/>
  <c r="E386" i="2"/>
  <c r="C387" i="2"/>
  <c r="D387" i="2"/>
  <c r="H387" i="2"/>
  <c r="B388" i="2"/>
  <c r="G387" i="2"/>
  <c r="F387" i="2"/>
  <c r="E387" i="2"/>
  <c r="C388" i="2"/>
  <c r="D388" i="2"/>
  <c r="F388" i="2"/>
  <c r="G388" i="2"/>
  <c r="E388" i="2"/>
  <c r="H388" i="2"/>
  <c r="B389" i="2"/>
  <c r="C389" i="2"/>
  <c r="D389" i="2"/>
  <c r="H389" i="2"/>
  <c r="B390" i="2"/>
  <c r="E389" i="2"/>
  <c r="G389" i="2"/>
  <c r="F389" i="2"/>
  <c r="C390" i="2"/>
  <c r="D390" i="2"/>
  <c r="F390" i="2"/>
  <c r="H390" i="2"/>
  <c r="B391" i="2"/>
  <c r="G390" i="2"/>
  <c r="E390" i="2"/>
  <c r="C391" i="2"/>
  <c r="D391" i="2"/>
  <c r="H391" i="2"/>
  <c r="B392" i="2"/>
  <c r="G391" i="2"/>
  <c r="F391" i="2"/>
  <c r="E391" i="2"/>
  <c r="C392" i="2"/>
  <c r="D392" i="2"/>
  <c r="F392" i="2"/>
  <c r="G392" i="2"/>
  <c r="E392" i="2"/>
  <c r="H392" i="2"/>
  <c r="B393" i="2"/>
  <c r="C393" i="2"/>
  <c r="D393" i="2"/>
  <c r="H393" i="2"/>
  <c r="B394" i="2"/>
  <c r="E393" i="2"/>
  <c r="G393" i="2"/>
  <c r="F393" i="2"/>
  <c r="C394" i="2"/>
  <c r="D394" i="2"/>
  <c r="F394" i="2"/>
  <c r="H394" i="2"/>
  <c r="B395" i="2"/>
  <c r="G394" i="2"/>
  <c r="E394" i="2"/>
  <c r="C395" i="2"/>
  <c r="D395" i="2"/>
  <c r="H395" i="2"/>
  <c r="B396" i="2"/>
  <c r="G395" i="2"/>
  <c r="F395" i="2"/>
  <c r="E395" i="2"/>
  <c r="C396" i="2"/>
  <c r="D396" i="2"/>
  <c r="F396" i="2"/>
  <c r="G396" i="2"/>
  <c r="E396" i="2"/>
  <c r="H396" i="2"/>
  <c r="B397" i="2"/>
  <c r="C397" i="2"/>
  <c r="D397" i="2"/>
  <c r="H397" i="2"/>
  <c r="B398" i="2"/>
  <c r="E397" i="2"/>
  <c r="G397" i="2"/>
  <c r="F397" i="2"/>
  <c r="C398" i="2"/>
  <c r="D398" i="2"/>
  <c r="F398" i="2"/>
  <c r="H398" i="2"/>
  <c r="B399" i="2"/>
  <c r="G398" i="2"/>
  <c r="E398" i="2"/>
  <c r="C399" i="2"/>
  <c r="D399" i="2"/>
  <c r="H399" i="2"/>
  <c r="B400" i="2"/>
  <c r="G399" i="2"/>
  <c r="F399" i="2"/>
  <c r="E399" i="2"/>
  <c r="C400" i="2"/>
  <c r="D400" i="2"/>
  <c r="F400" i="2"/>
  <c r="G400" i="2"/>
  <c r="E400" i="2"/>
  <c r="H400" i="2"/>
  <c r="B401" i="2"/>
  <c r="C401" i="2"/>
  <c r="D401" i="2"/>
  <c r="H401" i="2"/>
  <c r="B402" i="2"/>
  <c r="E401" i="2"/>
  <c r="G401" i="2"/>
  <c r="F401" i="2"/>
  <c r="C402" i="2"/>
  <c r="D402" i="2"/>
  <c r="F402" i="2"/>
  <c r="H402" i="2"/>
  <c r="B403" i="2"/>
  <c r="G402" i="2"/>
  <c r="E402" i="2"/>
  <c r="C403" i="2"/>
  <c r="D403" i="2"/>
  <c r="H403" i="2"/>
  <c r="B404" i="2"/>
  <c r="G403" i="2"/>
  <c r="F403" i="2"/>
  <c r="E403" i="2"/>
  <c r="C404" i="2"/>
  <c r="D404" i="2"/>
  <c r="F404" i="2"/>
  <c r="G404" i="2"/>
  <c r="E404" i="2"/>
  <c r="H404" i="2"/>
  <c r="B405" i="2"/>
  <c r="C405" i="2"/>
  <c r="D405" i="2"/>
  <c r="H405" i="2"/>
  <c r="B406" i="2"/>
  <c r="E405" i="2"/>
  <c r="G405" i="2"/>
  <c r="F405" i="2"/>
  <c r="C406" i="2"/>
  <c r="D406" i="2"/>
  <c r="G406" i="2"/>
  <c r="F406" i="2"/>
  <c r="E406" i="2"/>
  <c r="H406" i="2"/>
  <c r="B407" i="2"/>
  <c r="C407" i="2"/>
  <c r="D407" i="2"/>
  <c r="E407" i="2"/>
  <c r="H407" i="2"/>
  <c r="B408" i="2"/>
  <c r="F407" i="2"/>
  <c r="G407" i="2"/>
  <c r="C408" i="2"/>
  <c r="D408" i="2"/>
  <c r="G408" i="2"/>
  <c r="F408" i="2"/>
  <c r="H408" i="2"/>
  <c r="B409" i="2"/>
  <c r="E408" i="2"/>
  <c r="C409" i="2"/>
  <c r="D409" i="2"/>
  <c r="E409" i="2"/>
  <c r="H409" i="2"/>
  <c r="B410" i="2"/>
  <c r="G409" i="2"/>
  <c r="F409" i="2"/>
  <c r="C410" i="2"/>
  <c r="D410" i="2"/>
  <c r="H410" i="2"/>
  <c r="B411" i="2"/>
  <c r="G410" i="2"/>
  <c r="F410" i="2"/>
  <c r="E410" i="2"/>
  <c r="C411" i="2"/>
  <c r="D411" i="2"/>
  <c r="F411" i="2"/>
  <c r="E411" i="2"/>
  <c r="H411" i="2"/>
  <c r="B412" i="2"/>
  <c r="G411" i="2"/>
  <c r="C412" i="2"/>
  <c r="D412" i="2"/>
  <c r="H412" i="2"/>
  <c r="B413" i="2"/>
  <c r="G412" i="2"/>
  <c r="F412" i="2"/>
  <c r="E412" i="2"/>
  <c r="C413" i="2"/>
  <c r="D413" i="2"/>
  <c r="F413" i="2"/>
  <c r="E413" i="2"/>
  <c r="H413" i="2"/>
  <c r="B414" i="2"/>
  <c r="G413" i="2"/>
  <c r="C414" i="2"/>
  <c r="D414" i="2"/>
  <c r="H414" i="2"/>
  <c r="B415" i="2"/>
  <c r="G414" i="2"/>
  <c r="F414" i="2"/>
  <c r="E414" i="2"/>
  <c r="C415" i="2"/>
  <c r="D415" i="2"/>
  <c r="F415" i="2"/>
  <c r="E415" i="2"/>
  <c r="H415" i="2"/>
  <c r="B416" i="2"/>
  <c r="G415" i="2"/>
  <c r="C416" i="2"/>
  <c r="D416" i="2"/>
  <c r="H416" i="2"/>
  <c r="B417" i="2"/>
  <c r="G416" i="2"/>
  <c r="F416" i="2"/>
  <c r="E416" i="2"/>
  <c r="C417" i="2"/>
  <c r="D417" i="2"/>
  <c r="F417" i="2"/>
  <c r="E417" i="2"/>
  <c r="H417" i="2"/>
  <c r="B418" i="2"/>
  <c r="G417" i="2"/>
  <c r="C418" i="2"/>
  <c r="D418" i="2"/>
  <c r="H418" i="2"/>
  <c r="B419" i="2"/>
  <c r="G418" i="2"/>
  <c r="F418" i="2"/>
  <c r="E418" i="2"/>
  <c r="C419" i="2"/>
  <c r="D419" i="2"/>
  <c r="F419" i="2"/>
  <c r="E419" i="2"/>
  <c r="H419" i="2"/>
  <c r="B420" i="2"/>
  <c r="G419" i="2"/>
  <c r="C420" i="2"/>
  <c r="D420" i="2"/>
  <c r="H420" i="2"/>
  <c r="B421" i="2"/>
  <c r="G420" i="2"/>
  <c r="F420" i="2"/>
  <c r="E420" i="2"/>
  <c r="C421" i="2"/>
  <c r="D421" i="2"/>
  <c r="F421" i="2"/>
  <c r="E421" i="2"/>
  <c r="H421" i="2"/>
  <c r="B422" i="2"/>
  <c r="G421" i="2"/>
  <c r="C422" i="2"/>
  <c r="D422" i="2"/>
  <c r="H422" i="2"/>
  <c r="B423" i="2"/>
  <c r="G422" i="2"/>
  <c r="F422" i="2"/>
  <c r="E422" i="2"/>
  <c r="C423" i="2"/>
  <c r="D423" i="2"/>
  <c r="F423" i="2"/>
  <c r="E423" i="2"/>
  <c r="H423" i="2"/>
  <c r="B424" i="2"/>
  <c r="G423" i="2"/>
  <c r="C424" i="2"/>
  <c r="D424" i="2"/>
  <c r="H424" i="2"/>
  <c r="B425" i="2"/>
  <c r="G424" i="2"/>
  <c r="F424" i="2"/>
  <c r="E424" i="2"/>
  <c r="C425" i="2"/>
  <c r="D425" i="2"/>
  <c r="F425" i="2"/>
  <c r="E425" i="2"/>
  <c r="H425" i="2"/>
  <c r="B426" i="2"/>
  <c r="G425" i="2"/>
  <c r="C426" i="2"/>
  <c r="D426" i="2"/>
  <c r="H426" i="2"/>
  <c r="B427" i="2"/>
  <c r="G426" i="2"/>
  <c r="F426" i="2"/>
  <c r="E426" i="2"/>
  <c r="C427" i="2"/>
  <c r="D427" i="2"/>
  <c r="F427" i="2"/>
  <c r="E427" i="2"/>
  <c r="H427" i="2"/>
  <c r="B428" i="2"/>
  <c r="G427" i="2"/>
  <c r="C428" i="2"/>
  <c r="D428" i="2"/>
  <c r="H428" i="2"/>
  <c r="B429" i="2"/>
  <c r="G428" i="2"/>
  <c r="F428" i="2"/>
  <c r="E428" i="2"/>
  <c r="C429" i="2"/>
  <c r="D429" i="2"/>
  <c r="F429" i="2"/>
  <c r="E429" i="2"/>
  <c r="H429" i="2"/>
  <c r="B430" i="2"/>
  <c r="G429" i="2"/>
  <c r="C430" i="2"/>
  <c r="D430" i="2"/>
  <c r="H430" i="2"/>
  <c r="B431" i="2"/>
  <c r="G430" i="2"/>
  <c r="F430" i="2"/>
  <c r="E430" i="2"/>
  <c r="C431" i="2"/>
  <c r="D431" i="2"/>
  <c r="F431" i="2"/>
  <c r="E431" i="2"/>
  <c r="H431" i="2"/>
  <c r="B432" i="2"/>
  <c r="G431" i="2"/>
  <c r="C432" i="2"/>
  <c r="D432" i="2"/>
  <c r="H432" i="2"/>
  <c r="B433" i="2"/>
  <c r="G432" i="2"/>
  <c r="F432" i="2"/>
  <c r="E432" i="2"/>
  <c r="C433" i="2"/>
  <c r="D433" i="2"/>
  <c r="F433" i="2"/>
  <c r="E433" i="2"/>
  <c r="H433" i="2"/>
  <c r="B434" i="2"/>
  <c r="G433" i="2"/>
  <c r="C434" i="2"/>
  <c r="D434" i="2"/>
  <c r="H434" i="2"/>
  <c r="B435" i="2"/>
  <c r="G434" i="2"/>
  <c r="F434" i="2"/>
  <c r="E434" i="2"/>
  <c r="C435" i="2"/>
  <c r="D435" i="2"/>
  <c r="F435" i="2"/>
  <c r="E435" i="2"/>
  <c r="H435" i="2"/>
  <c r="B436" i="2"/>
  <c r="G435" i="2"/>
  <c r="C436" i="2"/>
  <c r="D436" i="2"/>
  <c r="H436" i="2"/>
  <c r="B437" i="2"/>
  <c r="G436" i="2"/>
  <c r="F436" i="2"/>
  <c r="E436" i="2"/>
  <c r="C437" i="2"/>
  <c r="D437" i="2"/>
  <c r="F437" i="2"/>
  <c r="E437" i="2"/>
  <c r="H437" i="2"/>
  <c r="B438" i="2"/>
  <c r="G437" i="2"/>
  <c r="C438" i="2"/>
  <c r="D438" i="2"/>
  <c r="H438" i="2"/>
  <c r="B439" i="2"/>
  <c r="G438" i="2"/>
  <c r="F438" i="2"/>
  <c r="E438" i="2"/>
  <c r="C439" i="2"/>
  <c r="D439" i="2"/>
  <c r="F439" i="2"/>
  <c r="E439" i="2"/>
  <c r="H439" i="2"/>
  <c r="B440" i="2"/>
  <c r="G439" i="2"/>
  <c r="C440" i="2"/>
  <c r="D440" i="2"/>
  <c r="H440" i="2"/>
  <c r="B441" i="2"/>
  <c r="G440" i="2"/>
  <c r="F440" i="2"/>
  <c r="E440" i="2"/>
  <c r="C441" i="2"/>
  <c r="D441" i="2"/>
  <c r="F441" i="2"/>
  <c r="E441" i="2"/>
  <c r="H441" i="2"/>
  <c r="B442" i="2"/>
  <c r="G441" i="2"/>
  <c r="C442" i="2"/>
  <c r="D442" i="2"/>
  <c r="H442" i="2"/>
  <c r="B443" i="2"/>
  <c r="G442" i="2"/>
  <c r="F442" i="2"/>
  <c r="E442" i="2"/>
  <c r="C443" i="2"/>
  <c r="D443" i="2"/>
  <c r="F443" i="2"/>
  <c r="E443" i="2"/>
  <c r="H443" i="2"/>
  <c r="B444" i="2"/>
  <c r="G443" i="2"/>
  <c r="C444" i="2"/>
  <c r="D444" i="2"/>
  <c r="H444" i="2"/>
  <c r="B445" i="2"/>
  <c r="G444" i="2"/>
  <c r="F444" i="2"/>
  <c r="E444" i="2"/>
  <c r="C445" i="2"/>
  <c r="D445" i="2"/>
  <c r="F445" i="2"/>
  <c r="E445" i="2"/>
  <c r="H445" i="2"/>
  <c r="B446" i="2"/>
  <c r="G445" i="2"/>
  <c r="C446" i="2"/>
  <c r="D446" i="2"/>
  <c r="H446" i="2"/>
  <c r="B447" i="2"/>
  <c r="G446" i="2"/>
  <c r="F446" i="2"/>
  <c r="E446" i="2"/>
  <c r="C447" i="2"/>
  <c r="D447" i="2"/>
  <c r="F447" i="2"/>
  <c r="L11" i="1"/>
  <c r="L12" i="1"/>
  <c r="E447" i="2"/>
  <c r="G447" i="2"/>
  <c r="L8" i="1"/>
  <c r="L7" i="1"/>
  <c r="L9" i="1"/>
  <c r="I14" i="1"/>
  <c r="I19" i="1"/>
  <c r="L18" i="1"/>
  <c r="I18" i="1"/>
  <c r="E23" i="1"/>
</calcChain>
</file>

<file path=xl/sharedStrings.xml><?xml version="1.0" encoding="utf-8"?>
<sst xmlns="http://schemas.openxmlformats.org/spreadsheetml/2006/main" count="79" uniqueCount="69">
  <si>
    <t>Reguar Payment Schedule without extra payments</t>
  </si>
  <si>
    <t>PYMNT PERIOD</t>
  </si>
  <si>
    <t>HOME EQUITY LOAN AMORTIZATION SCHEDULE TEMPLATE</t>
  </si>
  <si>
    <t>DATE OF PAYMENT</t>
  </si>
  <si>
    <t>RATE</t>
  </si>
  <si>
    <t>INTEREST</t>
  </si>
  <si>
    <t>LENDER NAME</t>
  </si>
  <si>
    <t>SCHEDULED PAYMENT</t>
  </si>
  <si>
    <t>PRINCIPAL</t>
  </si>
  <si>
    <t>BALANCE</t>
  </si>
  <si>
    <t>DATA</t>
  </si>
  <si>
    <t>VALUE</t>
  </si>
  <si>
    <t>BALANCE DUE</t>
  </si>
  <si>
    <t>LENDER ADDRESS</t>
  </si>
  <si>
    <t>AT SPECIFIED PERIOD</t>
  </si>
  <si>
    <t>PURCHASE PRICE</t>
  </si>
  <si>
    <t>BALANCE AT YR</t>
  </si>
  <si>
    <t>PERCENT OF DOWN PAYMENT</t>
  </si>
  <si>
    <t>INTEREST PAID</t>
  </si>
  <si>
    <t>LENDER PHONE</t>
  </si>
  <si>
    <t>TOTAL DOWN PAYMENT</t>
  </si>
  <si>
    <t>PRINCIPAL PAID</t>
  </si>
  <si>
    <t>LENDER WEB</t>
  </si>
  <si>
    <t>www.</t>
  </si>
  <si>
    <t>LOAN AMOUNT</t>
  </si>
  <si>
    <t>OUTSTANDING</t>
  </si>
  <si>
    <t>CONTACT EMAIL</t>
  </si>
  <si>
    <t>ANNUAL INTEREST RATE</t>
  </si>
  <si>
    <t>TOTAL WITH NO EXTRA PAYMENTS</t>
  </si>
  <si>
    <t>LOAN TYPE</t>
  </si>
  <si>
    <t>LENGTH OF LOAN IN YEARS</t>
  </si>
  <si>
    <t>TOTAL PAID</t>
  </si>
  <si>
    <t>DATE OF LOAN</t>
  </si>
  <si>
    <t>COMPOUND PERIOD</t>
  </si>
  <si>
    <t>SEMI-ANNUALLY</t>
  </si>
  <si>
    <t>INTEREST TOTAL</t>
  </si>
  <si>
    <t>NAME ON LOAN</t>
  </si>
  <si>
    <t>FIRST PAYMENT DATE</t>
  </si>
  <si>
    <t>LAST PAYMENT DATE</t>
  </si>
  <si>
    <t>CALCULATED OUTPUT</t>
  </si>
  <si>
    <t>TAX DEDUCTION</t>
  </si>
  <si>
    <t>INPUT</t>
  </si>
  <si>
    <t>MONTHLY INTEREST RATE</t>
  </si>
  <si>
    <t>TAX BRACKET</t>
  </si>
  <si>
    <t>EXTRA PAYMENT</t>
  </si>
  <si>
    <t>PAYMENT</t>
  </si>
  <si>
    <t>EFFECTIVE RATE</t>
  </si>
  <si>
    <t>EVERY (N) MONTHS</t>
  </si>
  <si>
    <t>NUMBER OF PAYMENTS</t>
  </si>
  <si>
    <t>TOTAL RETURNED</t>
  </si>
  <si>
    <t>EXTRA ANNUAL PAYMENT</t>
  </si>
  <si>
    <t>Periods per year</t>
  </si>
  <si>
    <t>Frequency</t>
  </si>
  <si>
    <t>months per period</t>
  </si>
  <si>
    <t>number of compound periods</t>
  </si>
  <si>
    <t>MONTHLY</t>
  </si>
  <si>
    <t>TOTAL PAYMENTS</t>
  </si>
  <si>
    <t>QUARTERLY</t>
  </si>
  <si>
    <t>nper</t>
  </si>
  <si>
    <t>ANNUALLY</t>
  </si>
  <si>
    <t>HOME EQUITY LOAN AMORTIZATION SCHEDULE</t>
  </si>
  <si>
    <t>TAX CALC</t>
  </si>
  <si>
    <t>ADDITIONAL PAYMENT</t>
  </si>
  <si>
    <t>RETURNED TAX</t>
  </si>
  <si>
    <t>RETURNED TAX CUMULATIVE</t>
  </si>
  <si>
    <t>***Complete WHITE Fields Only***</t>
  </si>
  <si>
    <t>EXTRA (PRE)PAYMENTS</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</si>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</sst>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quot;$&quot;#,##0.00"/>
    <numFmt numFmtId="165" formatCode="[$$-409]#,##0.00;\-[$$-409]#,##0.00"/>
    <numFmt numFmtId="166" formatCode="#,##0.00%;\-#,##0.00%"/>
    <numFmt numFmtId="167" formatCode="#,##0.000%;\-#,##0.000%"/>
    <numFmt numFmtId="168" formatCode="0.000%"/>
    <numFmt numFmtId="169" formatCode="_(&quot;$&quot;* #,##0_);_(&quot;$&quot;* \(#,##0\);_(&quot;$&quot;* &quot;-&quot;??_);_(@_)"/>
  </numFmts>
  <fonts count="25" x14ac:knownFonts="1">
    <font>
      <sz val="11"/>
      <color rgb="FF000000"/>
      <name val="Calibri"/>
    </font>
    <font>
      <sz val="11"/>
      <color theme="1"/>
      <name val="Calibri"/>
      <family val="2"/>
      <scheme val="minor"/>
    </font>
    <font>
      <sz val="12"/>
      <color rgb="FF000000"/>
      <name val="Arial"/>
      <family val="2"/>
    </font>
    <font>
      <b/>
      <sz val="10"/>
      <color rgb="FFFFFFFF"/>
      <name val="Arial"/>
      <family val="2"/>
    </font>
    <font>
      <b/>
      <sz val="22"/>
      <color rgb="FF7C9263"/>
      <name val="Arial"/>
      <family val="2"/>
    </font>
    <font>
      <b/>
      <sz val="22"/>
      <color rgb="FFA5B592"/>
      <name val="Arial"/>
      <family val="2"/>
    </font>
    <font>
      <sz val="11"/>
      <color rgb="FF000000"/>
      <name val="Arial"/>
      <family val="2"/>
    </font>
    <font>
      <b/>
      <sz val="11"/>
      <color rgb="FF000000"/>
      <name val="Arial"/>
      <family val="2"/>
    </font>
    <font>
      <b/>
      <sz val="9"/>
      <color rgb="FFFFFFFF"/>
      <name val="Arial"/>
      <family val="2"/>
    </font>
    <font>
      <sz val="11"/>
      <name val="Calibri"/>
      <family val="2"/>
    </font>
    <font>
      <sz val="10"/>
      <color rgb="FF000000"/>
      <name val="Arial"/>
      <family val="2"/>
    </font>
    <font>
      <b/>
      <sz val="11"/>
      <color rgb="FF000000"/>
      <name val="Calibri"/>
      <family val="2"/>
    </font>
    <font>
      <b/>
      <sz val="9"/>
      <color rgb="FF000000"/>
      <name val="Arial"/>
      <family val="2"/>
    </font>
    <font>
      <b/>
      <sz val="10"/>
      <color rgb="FF000000"/>
      <name val="Arial"/>
      <family val="2"/>
    </font>
    <font>
      <sz val="11"/>
      <color rgb="FF000000"/>
      <name val="Calibri"/>
      <family val="2"/>
    </font>
    <font>
      <sz val="8"/>
      <color rgb="FF000000"/>
      <name val="Arial"/>
      <family val="2"/>
    </font>
    <font>
      <sz val="8"/>
      <color rgb="FF000000"/>
      <name val="Calibri"/>
      <family val="2"/>
    </font>
    <font>
      <sz val="16"/>
      <color rgb="FF000000"/>
      <name val="Arial"/>
      <family val="2"/>
    </font>
    <font>
      <sz val="16"/>
      <color rgb="FF000000"/>
      <name val="Calibri"/>
      <family val="2"/>
    </font>
    <font>
      <b/>
      <sz val="18"/>
      <color rgb="FF7C9263"/>
      <name val="Arial"/>
      <family val="2"/>
    </font>
    <font>
      <b/>
      <sz val="9"/>
      <color theme="1"/>
      <name val="Arial"/>
      <family val="2"/>
    </font>
    <font>
      <sz val="11"/>
      <color theme="1"/>
      <name val="Calibri"/>
      <family val="2"/>
    </font>
    <font>
      <u/>
      <sz val="11"/>
      <color theme="10"/>
      <name val="Calibri"/>
      <family val="2"/>
    </font>
    <font>
      <b/>
      <sz val="22"/>
      <color theme="0"/>
      <name val="Century Gothic"/>
      <family val="2"/>
    </font>
    <font>
      <sz val="12"/>
      <color theme="1"/>
      <name val="Arial"/>
      <family val="2"/>
    </font>
  </fonts>
  <fills count="23">
    <fill>
      <patternFill patternType="none"/>
    </fill>
    <fill>
      <patternFill patternType="gray125"/>
    </fill>
    <fill>
      <patternFill patternType="solid">
        <fgColor rgb="FF536142"/>
        <bgColor rgb="FF536142"/>
      </patternFill>
    </fill>
    <fill>
      <patternFill patternType="solid">
        <fgColor rgb="FF7C9263"/>
        <bgColor rgb="FF7C9263"/>
      </patternFill>
    </fill>
    <fill>
      <patternFill patternType="solid">
        <fgColor rgb="FFDD7E0E"/>
        <bgColor rgb="FFDD7E0E"/>
      </patternFill>
    </fill>
    <fill>
      <patternFill patternType="solid">
        <fgColor rgb="FF935409"/>
        <bgColor rgb="FF935409"/>
      </patternFill>
    </fill>
    <fill>
      <patternFill patternType="solid">
        <fgColor rgb="FFDAE1D3"/>
        <bgColor rgb="FFDAE1D3"/>
      </patternFill>
    </fill>
    <fill>
      <patternFill patternType="solid">
        <fgColor rgb="FF344D6C"/>
        <bgColor rgb="FF344D6C"/>
      </patternFill>
    </fill>
    <fill>
      <patternFill patternType="solid">
        <fgColor rgb="FFECF0E9"/>
        <bgColor rgb="FFECF0E9"/>
      </patternFill>
    </fill>
    <fill>
      <patternFill patternType="solid">
        <fgColor rgb="FF4E74A3"/>
        <bgColor rgb="FF4E74A3"/>
      </patternFill>
    </fill>
    <fill>
      <patternFill patternType="solid">
        <fgColor rgb="FFFADAB5"/>
        <bgColor rgb="FFFADAB5"/>
      </patternFill>
    </fill>
    <fill>
      <patternFill patternType="solid">
        <fgColor rgb="FFFCECDA"/>
        <bgColor rgb="FFFCECDA"/>
      </patternFill>
    </fill>
    <fill>
      <patternFill patternType="solid">
        <fgColor rgb="FFCCD8E6"/>
        <bgColor rgb="FFCCD8E6"/>
      </patternFill>
    </fill>
    <fill>
      <patternFill patternType="solid">
        <fgColor rgb="FFE5EBF2"/>
        <bgColor rgb="FFE5EBF2"/>
      </patternFill>
    </fill>
    <fill>
      <patternFill patternType="solid">
        <fgColor rgb="FFFFFFFF"/>
        <bgColor rgb="FFFFFFFF"/>
      </patternFill>
    </fill>
    <fill>
      <patternFill patternType="solid">
        <fgColor theme="4" tint="0.79998168889431442"/>
        <bgColor rgb="FFFFFFFF"/>
      </patternFill>
    </fill>
    <fill>
      <patternFill patternType="solid">
        <fgColor theme="0"/>
        <bgColor indexed="64"/>
      </patternFill>
    </fill>
    <fill>
      <patternFill patternType="solid">
        <fgColor theme="9" tint="0.79998168889431442"/>
        <bgColor rgb="FFFFFFFF"/>
      </patternFill>
    </fill>
    <fill>
      <patternFill patternType="solid">
        <fgColor theme="0"/>
        <bgColor rgb="FFFCECDA"/>
      </patternFill>
    </fill>
    <fill>
      <patternFill patternType="solid">
        <fgColor theme="4" tint="0.79998168889431442"/>
        <bgColor rgb="FFE5EBF2"/>
      </patternFill>
    </fill>
    <fill>
      <patternFill patternType="solid">
        <fgColor theme="4" tint="0.79998168889431442"/>
        <bgColor indexed="64"/>
      </patternFill>
    </fill>
    <fill>
      <patternFill patternType="solid">
        <fgColor rgb="FF00BD32"/>
        <bgColor rgb="FF7153A0"/>
      </patternFill>
    </fill>
    <fill>
      <patternFill patternType="solid">
        <fgColor rgb="FF00BD32"/>
        <bgColor indexed="64"/>
      </patternFill>
    </fill>
  </fills>
  <borders count="17">
    <border>
      <left/>
      <right/>
      <top/>
      <bottom/>
      <diagonal/>
    </border>
    <border>
      <left style="thin">
        <color rgb="FF595959"/>
      </left>
      <right style="thin">
        <color rgb="FF595959"/>
      </right>
      <top style="thin">
        <color rgb="FF595959"/>
      </top>
      <bottom style="thin">
        <color rgb="FF595959"/>
      </bottom>
      <diagonal/>
    </border>
    <border>
      <left style="thin">
        <color rgb="FF595959"/>
      </left>
      <right/>
      <top style="thin">
        <color rgb="FF595959"/>
      </top>
      <bottom style="thin">
        <color rgb="FF595959"/>
      </bottom>
      <diagonal/>
    </border>
    <border>
      <left/>
      <right style="thin">
        <color rgb="FF595959"/>
      </right>
      <top style="thin">
        <color rgb="FF595959"/>
      </top>
      <bottom style="thin">
        <color rgb="FF595959"/>
      </bottom>
      <diagonal/>
    </border>
    <border>
      <left style="thin">
        <color rgb="FF595959"/>
      </left>
      <right/>
      <top style="thin">
        <color rgb="FF595959"/>
      </top>
      <bottom/>
      <diagonal/>
    </border>
    <border>
      <left/>
      <right style="thin">
        <color rgb="FF595959"/>
      </right>
      <top style="thin">
        <color rgb="FF595959"/>
      </top>
      <bottom/>
      <diagonal/>
    </border>
    <border>
      <left/>
      <right/>
      <top style="thin">
        <color rgb="FF595959"/>
      </top>
      <bottom style="thin">
        <color rgb="FF595959"/>
      </bottom>
      <diagonal/>
    </border>
    <border>
      <left style="thin">
        <color rgb="FF595959"/>
      </left>
      <right/>
      <top/>
      <bottom/>
      <diagonal/>
    </border>
    <border>
      <left/>
      <right style="thin">
        <color rgb="FF595959"/>
      </right>
      <top/>
      <bottom/>
      <diagonal/>
    </border>
    <border>
      <left style="thin">
        <color rgb="FF595959"/>
      </left>
      <right/>
      <top/>
      <bottom style="thin">
        <color rgb="FF595959"/>
      </bottom>
      <diagonal/>
    </border>
    <border>
      <left/>
      <right style="thin">
        <color rgb="FF595959"/>
      </right>
      <top/>
      <bottom style="thin">
        <color rgb="FF595959"/>
      </bottom>
      <diagonal/>
    </border>
    <border>
      <left style="thin">
        <color rgb="FF595959"/>
      </left>
      <right style="thin">
        <color rgb="FF595959"/>
      </right>
      <top style="thin">
        <color rgb="FF595959"/>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595959"/>
      </left>
      <right style="thin">
        <color rgb="FF595959"/>
      </right>
      <top/>
      <bottom style="thin">
        <color rgb="FF59595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theme="0" tint="-0.34998626667073579"/>
      </left>
      <right/>
      <top/>
      <bottom/>
      <diagonal/>
    </border>
  </borders>
  <cellStyleXfs count="3">
    <xf numFmtId="0" fontId="0" fillId="0" borderId="0"/>
    <xf numFmtId="0" fontId="22" fillId="0" borderId="0" applyNumberFormat="0" applyFill="0" applyBorder="0" applyAlignment="0" applyProtection="0"/>
    <xf numFmtId="0" fontId="1" fillId="0" borderId="0"/>
  </cellStyleXfs>
  <cellXfs count="127">
    <xf numFmtId="0" fontId="0" fillId="0" borderId="0" xfId="0" applyFont="1" applyAlignment="1"/>
    <xf numFmtId="0" fontId="0" fillId="0" borderId="0" xfId="0" applyFont="1"/>
    <xf numFmtId="0" fontId="2" fillId="0" borderId="0" xfId="0" applyFont="1"/>
    <xf numFmtId="164" fontId="0" fillId="0" borderId="0" xfId="0" applyNumberFormat="1" applyFont="1"/>
    <xf numFmtId="0" fontId="4" fillId="0" borderId="0" xfId="0" applyFont="1"/>
    <xf numFmtId="0" fontId="5" fillId="0" borderId="0" xfId="0" applyFont="1"/>
    <xf numFmtId="0" fontId="6" fillId="0" borderId="0" xfId="0" applyFont="1"/>
    <xf numFmtId="0" fontId="0" fillId="0" borderId="0" xfId="0" applyFont="1"/>
    <xf numFmtId="0" fontId="7" fillId="0" borderId="0" xfId="0" applyFont="1" applyAlignment="1">
      <alignment horizontal="left" vertical="center"/>
    </xf>
    <xf numFmtId="0" fontId="11" fillId="0" borderId="0" xfId="0" applyFont="1" applyAlignment="1">
      <alignment horizontal="left" vertical="center"/>
    </xf>
    <xf numFmtId="0" fontId="3" fillId="5" borderId="1" xfId="0" applyFont="1" applyFill="1" applyBorder="1" applyAlignment="1">
      <alignment horizontal="center" vertical="center" wrapText="1"/>
    </xf>
    <xf numFmtId="14" fontId="0" fillId="0" borderId="0" xfId="0" applyNumberFormat="1" applyFont="1"/>
    <xf numFmtId="10" fontId="0" fillId="0" borderId="0" xfId="0" applyNumberFormat="1" applyFont="1"/>
    <xf numFmtId="164" fontId="0" fillId="0" borderId="0" xfId="0" applyNumberFormat="1" applyFont="1"/>
    <xf numFmtId="165" fontId="10" fillId="11" borderId="1" xfId="0" applyNumberFormat="1" applyFont="1" applyFill="1" applyBorder="1" applyAlignment="1">
      <alignment horizontal="right" vertical="center" wrapText="1"/>
    </xf>
    <xf numFmtId="0" fontId="11" fillId="14" borderId="0" xfId="0" applyFont="1" applyFill="1" applyBorder="1" applyAlignment="1">
      <alignment horizontal="left" vertical="center"/>
    </xf>
    <xf numFmtId="0" fontId="14" fillId="0" borderId="0" xfId="0" applyFont="1"/>
    <xf numFmtId="167" fontId="13" fillId="8" borderId="1" xfId="0" applyNumberFormat="1" applyFont="1" applyFill="1" applyBorder="1" applyAlignment="1">
      <alignment horizontal="right" vertical="center" wrapText="1"/>
    </xf>
    <xf numFmtId="0" fontId="6" fillId="0" borderId="0" xfId="0" applyFont="1" applyAlignment="1">
      <alignment wrapText="1"/>
    </xf>
    <xf numFmtId="165" fontId="13" fillId="8" borderId="1" xfId="0" applyNumberFormat="1" applyFont="1" applyFill="1" applyBorder="1" applyAlignment="1">
      <alignment horizontal="right" vertical="center" wrapText="1"/>
    </xf>
    <xf numFmtId="0" fontId="13" fillId="8" borderId="1" xfId="0" applyFont="1" applyFill="1" applyBorder="1" applyAlignment="1">
      <alignment horizontal="right" vertical="center" wrapText="1"/>
    </xf>
    <xf numFmtId="0" fontId="6" fillId="14" borderId="0" xfId="0" applyFont="1" applyFill="1" applyBorder="1" applyAlignment="1">
      <alignment vertical="center" wrapText="1"/>
    </xf>
    <xf numFmtId="0" fontId="6" fillId="0" borderId="0" xfId="0" applyFont="1" applyAlignment="1"/>
    <xf numFmtId="0" fontId="11" fillId="14" borderId="0" xfId="0" applyFont="1" applyFill="1" applyBorder="1" applyAlignment="1">
      <alignment horizontal="left" vertical="center"/>
    </xf>
    <xf numFmtId="0" fontId="10" fillId="14" borderId="0" xfId="0" applyFont="1" applyFill="1" applyBorder="1" applyAlignment="1">
      <alignment horizontal="center" wrapText="1"/>
    </xf>
    <xf numFmtId="0" fontId="0" fillId="14" borderId="0" xfId="0" applyFont="1" applyFill="1" applyBorder="1" applyAlignment="1"/>
    <xf numFmtId="0" fontId="0" fillId="14" borderId="0" xfId="0" applyFont="1" applyFill="1" applyBorder="1" applyAlignment="1">
      <alignment horizontal="left"/>
    </xf>
    <xf numFmtId="164" fontId="0" fillId="14" borderId="0" xfId="0" applyNumberFormat="1" applyFont="1" applyFill="1" applyBorder="1" applyAlignment="1">
      <alignment horizontal="left"/>
    </xf>
    <xf numFmtId="0" fontId="12" fillId="14" borderId="0" xfId="0" applyFont="1" applyFill="1" applyBorder="1" applyAlignment="1">
      <alignment horizontal="right" vertical="center" wrapText="1"/>
    </xf>
    <xf numFmtId="0" fontId="0" fillId="14" borderId="0" xfId="0" applyFont="1" applyFill="1" applyBorder="1" applyAlignment="1">
      <alignment vertical="center"/>
    </xf>
    <xf numFmtId="0" fontId="0" fillId="14" borderId="0" xfId="0" applyFont="1" applyFill="1" applyBorder="1"/>
    <xf numFmtId="0" fontId="17" fillId="0" borderId="0" xfId="0" applyFont="1"/>
    <xf numFmtId="0" fontId="18" fillId="0" borderId="0" xfId="0" applyFont="1"/>
    <xf numFmtId="0" fontId="10" fillId="0" borderId="1" xfId="0" applyFont="1" applyBorder="1" applyAlignment="1">
      <alignment horizontal="left" vertical="center" wrapText="1"/>
    </xf>
    <xf numFmtId="14" fontId="10" fillId="0" borderId="1" xfId="0" applyNumberFormat="1" applyFont="1" applyBorder="1" applyAlignment="1">
      <alignment horizontal="left" vertical="center" wrapText="1"/>
    </xf>
    <xf numFmtId="165" fontId="10" fillId="0" borderId="1" xfId="0" applyNumberFormat="1" applyFont="1" applyBorder="1" applyAlignment="1">
      <alignment horizontal="right" vertical="center" wrapText="1"/>
    </xf>
    <xf numFmtId="165" fontId="10" fillId="10" borderId="1" xfId="0" applyNumberFormat="1" applyFont="1" applyFill="1" applyBorder="1" applyAlignment="1">
      <alignment horizontal="right" vertical="center" wrapText="1"/>
    </xf>
    <xf numFmtId="169" fontId="10" fillId="10" borderId="1" xfId="0" applyNumberFormat="1" applyFont="1" applyFill="1" applyBorder="1" applyAlignment="1">
      <alignment vertical="center" wrapText="1"/>
    </xf>
    <xf numFmtId="169" fontId="10" fillId="10" borderId="1" xfId="0" applyNumberFormat="1" applyFont="1" applyFill="1" applyBorder="1" applyAlignment="1">
      <alignment vertical="center" wrapText="1"/>
    </xf>
    <xf numFmtId="0" fontId="19" fillId="0" borderId="0" xfId="0" applyFont="1"/>
    <xf numFmtId="0" fontId="0" fillId="0" borderId="0" xfId="0" applyFont="1" applyAlignment="1">
      <alignment horizontal="center"/>
    </xf>
    <xf numFmtId="0" fontId="5" fillId="0" borderId="0" xfId="0" applyFont="1" applyAlignment="1">
      <alignment horizontal="right"/>
    </xf>
    <xf numFmtId="0" fontId="6" fillId="0" borderId="0" xfId="0" applyFont="1" applyAlignment="1">
      <alignment horizontal="right"/>
    </xf>
    <xf numFmtId="1" fontId="13" fillId="13" borderId="1" xfId="0" applyNumberFormat="1" applyFont="1" applyFill="1" applyBorder="1" applyAlignment="1">
      <alignment horizontal="right" vertical="center" wrapText="1"/>
    </xf>
    <xf numFmtId="44" fontId="10" fillId="13" borderId="1" xfId="0" applyNumberFormat="1" applyFont="1" applyFill="1" applyBorder="1" applyAlignment="1">
      <alignment horizontal="right" vertical="center" wrapText="1"/>
    </xf>
    <xf numFmtId="164" fontId="13" fillId="13" borderId="1" xfId="0" applyNumberFormat="1" applyFont="1" applyFill="1" applyBorder="1" applyAlignment="1">
      <alignment horizontal="right" vertical="center" wrapText="1"/>
    </xf>
    <xf numFmtId="0" fontId="11" fillId="0" borderId="0" xfId="0" applyFont="1" applyAlignment="1">
      <alignment horizontal="right" vertical="center"/>
    </xf>
    <xf numFmtId="0" fontId="6" fillId="0" borderId="0" xfId="0" applyFont="1" applyAlignment="1">
      <alignment horizontal="right" wrapText="1"/>
    </xf>
    <xf numFmtId="0" fontId="0" fillId="0" borderId="0" xfId="0" applyFont="1" applyAlignment="1">
      <alignment horizontal="right"/>
    </xf>
    <xf numFmtId="0" fontId="12" fillId="12" borderId="2" xfId="0" applyFont="1" applyFill="1" applyBorder="1" applyAlignment="1">
      <alignment horizontal="left" vertical="center" wrapText="1" indent="1"/>
    </xf>
    <xf numFmtId="165" fontId="10" fillId="16" borderId="1" xfId="0" applyNumberFormat="1" applyFont="1" applyFill="1" applyBorder="1" applyAlignment="1">
      <alignment horizontal="right" vertical="center" wrapText="1"/>
    </xf>
    <xf numFmtId="9" fontId="10" fillId="16" borderId="1" xfId="0" applyNumberFormat="1" applyFont="1" applyFill="1" applyBorder="1" applyAlignment="1">
      <alignment horizontal="right" vertical="center" wrapText="1"/>
    </xf>
    <xf numFmtId="166" fontId="10" fillId="16" borderId="1" xfId="0" applyNumberFormat="1" applyFont="1" applyFill="1" applyBorder="1" applyAlignment="1">
      <alignment horizontal="right" vertical="center" wrapText="1"/>
    </xf>
    <xf numFmtId="0" fontId="10" fillId="16" borderId="1" xfId="0" applyFont="1" applyFill="1" applyBorder="1" applyAlignment="1">
      <alignment horizontal="right" vertical="center" wrapText="1"/>
    </xf>
    <xf numFmtId="14" fontId="10" fillId="16" borderId="1" xfId="0" applyNumberFormat="1" applyFont="1" applyFill="1" applyBorder="1" applyAlignment="1">
      <alignment horizontal="right" vertical="center" wrapText="1"/>
    </xf>
    <xf numFmtId="14" fontId="10" fillId="17" borderId="1" xfId="0" applyNumberFormat="1" applyFont="1" applyFill="1" applyBorder="1" applyAlignment="1">
      <alignment horizontal="right" vertical="center" wrapText="1"/>
    </xf>
    <xf numFmtId="10" fontId="13" fillId="19" borderId="1" xfId="0" applyNumberFormat="1" applyFont="1" applyFill="1" applyBorder="1" applyAlignment="1">
      <alignment horizontal="right" vertical="center" wrapText="1"/>
    </xf>
    <xf numFmtId="168" fontId="10" fillId="15" borderId="1" xfId="0" applyNumberFormat="1" applyFont="1" applyFill="1" applyBorder="1" applyAlignment="1">
      <alignment horizontal="right" vertical="center" wrapText="1"/>
    </xf>
    <xf numFmtId="0" fontId="10" fillId="0" borderId="14" xfId="0" applyFont="1" applyBorder="1" applyAlignment="1">
      <alignment horizontal="left" vertical="center" wrapText="1"/>
    </xf>
    <xf numFmtId="14" fontId="10" fillId="0" borderId="14" xfId="0" applyNumberFormat="1" applyFont="1" applyBorder="1" applyAlignment="1">
      <alignment horizontal="left" vertical="center" wrapText="1"/>
    </xf>
    <xf numFmtId="165" fontId="10" fillId="0" borderId="14" xfId="0" applyNumberFormat="1" applyFont="1" applyBorder="1" applyAlignment="1">
      <alignment horizontal="right" vertical="center" wrapText="1"/>
    </xf>
    <xf numFmtId="165" fontId="10" fillId="10" borderId="14" xfId="0" applyNumberFormat="1" applyFont="1" applyFill="1" applyBorder="1" applyAlignment="1">
      <alignment horizontal="right" vertical="center" wrapText="1"/>
    </xf>
    <xf numFmtId="165" fontId="10" fillId="11" borderId="14" xfId="0" applyNumberFormat="1" applyFont="1" applyFill="1" applyBorder="1" applyAlignment="1">
      <alignment horizontal="right" vertical="center" wrapText="1"/>
    </xf>
    <xf numFmtId="0" fontId="3" fillId="4" borderId="15" xfId="0" applyFont="1" applyFill="1" applyBorder="1" applyAlignment="1">
      <alignment horizontal="center" vertical="center" wrapText="1"/>
    </xf>
    <xf numFmtId="165" fontId="3" fillId="4" borderId="15" xfId="0" applyNumberFormat="1" applyFont="1" applyFill="1" applyBorder="1" applyAlignment="1">
      <alignment horizontal="right" vertical="center" wrapText="1"/>
    </xf>
    <xf numFmtId="0" fontId="6" fillId="0" borderId="0" xfId="0" applyFont="1" applyAlignment="1">
      <alignment vertical="center"/>
    </xf>
    <xf numFmtId="0" fontId="3" fillId="2" borderId="15"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5" borderId="15" xfId="0" applyFont="1" applyFill="1" applyBorder="1" applyAlignment="1">
      <alignment horizontal="center" vertical="center" wrapText="1"/>
    </xf>
    <xf numFmtId="164" fontId="3" fillId="4" borderId="15" xfId="0" applyNumberFormat="1" applyFont="1" applyFill="1" applyBorder="1" applyAlignment="1">
      <alignment horizontal="center" vertical="center" wrapText="1"/>
    </xf>
    <xf numFmtId="0" fontId="0" fillId="0" borderId="15" xfId="0" applyFont="1" applyBorder="1" applyAlignment="1"/>
    <xf numFmtId="0" fontId="0" fillId="0" borderId="15" xfId="0" applyFont="1" applyBorder="1"/>
    <xf numFmtId="164" fontId="0" fillId="0" borderId="15" xfId="0" applyNumberFormat="1" applyFont="1" applyBorder="1"/>
    <xf numFmtId="14" fontId="0" fillId="0" borderId="15" xfId="0" applyNumberFormat="1" applyFont="1" applyBorder="1"/>
    <xf numFmtId="10" fontId="0" fillId="0" borderId="15" xfId="0" applyNumberFormat="1" applyFont="1" applyBorder="1"/>
    <xf numFmtId="0" fontId="3" fillId="5" borderId="15"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12" fillId="10" borderId="2" xfId="0" applyFont="1" applyFill="1" applyBorder="1" applyAlignment="1">
      <alignment horizontal="left" vertical="center" wrapText="1" indent="1"/>
    </xf>
    <xf numFmtId="0" fontId="9" fillId="0" borderId="3" xfId="0" applyFont="1" applyBorder="1" applyAlignment="1">
      <alignment horizontal="left" indent="1"/>
    </xf>
    <xf numFmtId="0" fontId="10" fillId="8" borderId="2" xfId="0" applyFont="1" applyFill="1" applyBorder="1" applyAlignment="1">
      <alignment horizontal="left" vertical="center" wrapText="1" indent="1"/>
    </xf>
    <xf numFmtId="0" fontId="10" fillId="10" borderId="2" xfId="0" applyFont="1" applyFill="1" applyBorder="1" applyAlignment="1">
      <alignment horizontal="left" vertical="center" wrapText="1" indent="1"/>
    </xf>
    <xf numFmtId="0" fontId="10" fillId="0" borderId="2" xfId="0" applyFont="1" applyBorder="1" applyAlignment="1">
      <alignment horizontal="left" vertical="center" wrapText="1" indent="1"/>
    </xf>
    <xf numFmtId="0" fontId="8" fillId="9" borderId="2" xfId="0" applyFont="1" applyFill="1" applyBorder="1" applyAlignment="1">
      <alignment horizontal="center" vertical="center" wrapText="1"/>
    </xf>
    <xf numFmtId="0" fontId="9" fillId="0" borderId="3" xfId="0" applyFont="1" applyBorder="1" applyAlignment="1">
      <alignment horizontal="center"/>
    </xf>
    <xf numFmtId="0" fontId="3" fillId="5" borderId="2" xfId="0" applyFont="1" applyFill="1" applyBorder="1" applyAlignment="1">
      <alignment horizontal="center" vertical="center" wrapText="1"/>
    </xf>
    <xf numFmtId="0" fontId="9" fillId="0" borderId="3" xfId="0" applyFont="1" applyBorder="1"/>
    <xf numFmtId="0" fontId="12" fillId="6" borderId="2" xfId="0" applyFont="1" applyFill="1" applyBorder="1" applyAlignment="1">
      <alignment horizontal="left" vertical="center" wrapText="1" indent="1"/>
    </xf>
    <xf numFmtId="0" fontId="12" fillId="12" borderId="11" xfId="0" applyFont="1" applyFill="1" applyBorder="1" applyAlignment="1">
      <alignment horizontal="left" vertical="center" wrapText="1" indent="1"/>
    </xf>
    <xf numFmtId="0" fontId="9" fillId="0" borderId="14" xfId="0" applyFont="1" applyBorder="1" applyAlignment="1">
      <alignment horizontal="left" indent="1"/>
    </xf>
    <xf numFmtId="165" fontId="10" fillId="15" borderId="11" xfId="0" applyNumberFormat="1" applyFont="1" applyFill="1" applyBorder="1" applyAlignment="1">
      <alignment horizontal="right" vertical="center" wrapText="1"/>
    </xf>
    <xf numFmtId="0" fontId="9" fillId="20" borderId="14" xfId="0" applyFont="1" applyFill="1" applyBorder="1" applyAlignment="1">
      <alignment horizontal="right"/>
    </xf>
    <xf numFmtId="0" fontId="8" fillId="2" borderId="2" xfId="0" applyFont="1" applyFill="1" applyBorder="1" applyAlignment="1">
      <alignment horizontal="center" vertical="center" wrapText="1"/>
    </xf>
    <xf numFmtId="0" fontId="9" fillId="0" borderId="6" xfId="0" applyFont="1" applyBorder="1" applyAlignment="1">
      <alignment horizontal="center"/>
    </xf>
    <xf numFmtId="0" fontId="15" fillId="14" borderId="0" xfId="0" applyFont="1" applyFill="1" applyBorder="1" applyAlignment="1">
      <alignment horizontal="right" vertical="center" wrapText="1"/>
    </xf>
    <xf numFmtId="0" fontId="9" fillId="0" borderId="0" xfId="0" applyFont="1" applyBorder="1"/>
    <xf numFmtId="0" fontId="12" fillId="10" borderId="4" xfId="0" applyFont="1" applyFill="1" applyBorder="1" applyAlignment="1">
      <alignment horizontal="left" vertical="center" wrapText="1" indent="1"/>
    </xf>
    <xf numFmtId="0" fontId="9" fillId="0" borderId="5" xfId="0" applyFont="1" applyBorder="1" applyAlignment="1">
      <alignment horizontal="left" indent="1"/>
    </xf>
    <xf numFmtId="0" fontId="8" fillId="3" borderId="2" xfId="0" applyFont="1" applyFill="1" applyBorder="1" applyAlignment="1">
      <alignment horizontal="left" vertical="center" wrapText="1" indent="1"/>
    </xf>
    <xf numFmtId="0" fontId="8" fillId="3" borderId="4" xfId="0" applyFont="1" applyFill="1" applyBorder="1" applyAlignment="1">
      <alignment horizontal="left" vertical="center" wrapText="1" indent="1"/>
    </xf>
    <xf numFmtId="0" fontId="8" fillId="4" borderId="2" xfId="0" applyFont="1" applyFill="1" applyBorder="1" applyAlignment="1">
      <alignment horizontal="left" vertical="center" wrapText="1" indent="1"/>
    </xf>
    <xf numFmtId="0" fontId="10" fillId="18" borderId="2" xfId="0" applyFont="1" applyFill="1" applyBorder="1" applyAlignment="1">
      <alignment horizontal="left" vertical="center" wrapText="1" indent="1"/>
    </xf>
    <xf numFmtId="0" fontId="9" fillId="16" borderId="3" xfId="0" applyFont="1" applyFill="1" applyBorder="1" applyAlignment="1">
      <alignment horizontal="left" indent="1"/>
    </xf>
    <xf numFmtId="0" fontId="12" fillId="10" borderId="12" xfId="0" applyFont="1" applyFill="1" applyBorder="1" applyAlignment="1">
      <alignment horizontal="left" vertical="center" wrapText="1" indent="1"/>
    </xf>
    <xf numFmtId="0" fontId="9" fillId="0" borderId="13" xfId="0" applyFont="1" applyBorder="1" applyAlignment="1">
      <alignment horizontal="left" indent="1"/>
    </xf>
    <xf numFmtId="0" fontId="20" fillId="16" borderId="2" xfId="0" applyFont="1" applyFill="1" applyBorder="1" applyAlignment="1">
      <alignment horizontal="right" vertical="center" wrapText="1" indent="1"/>
    </xf>
    <xf numFmtId="0" fontId="21" fillId="16" borderId="6" xfId="0" applyFont="1" applyFill="1" applyBorder="1" applyAlignment="1">
      <alignment horizontal="right" indent="1"/>
    </xf>
    <xf numFmtId="0" fontId="21" fillId="16" borderId="3" xfId="0" applyFont="1" applyFill="1" applyBorder="1" applyAlignment="1">
      <alignment horizontal="right" indent="1"/>
    </xf>
    <xf numFmtId="0" fontId="3" fillId="7" borderId="2" xfId="0" applyFont="1" applyFill="1" applyBorder="1" applyAlignment="1">
      <alignment horizontal="center" vertical="center" wrapText="1"/>
    </xf>
    <xf numFmtId="0" fontId="10" fillId="6" borderId="2" xfId="0" applyFont="1" applyFill="1" applyBorder="1" applyAlignment="1">
      <alignment horizontal="left" vertical="center" wrapText="1" indent="1"/>
    </xf>
    <xf numFmtId="0" fontId="8" fillId="2" borderId="2" xfId="0" applyFont="1" applyFill="1" applyBorder="1" applyAlignment="1">
      <alignment horizontal="left" vertical="center" wrapText="1" indent="1"/>
    </xf>
    <xf numFmtId="0" fontId="9" fillId="0" borderId="7" xfId="0" applyFont="1" applyBorder="1" applyAlignment="1">
      <alignment horizontal="left" indent="1"/>
    </xf>
    <xf numFmtId="0" fontId="9" fillId="0" borderId="8" xfId="0" applyFont="1" applyBorder="1" applyAlignment="1">
      <alignment horizontal="left" indent="1"/>
    </xf>
    <xf numFmtId="0" fontId="9" fillId="0" borderId="9" xfId="0" applyFont="1" applyBorder="1" applyAlignment="1">
      <alignment horizontal="left" indent="1"/>
    </xf>
    <xf numFmtId="0" fontId="9" fillId="0" borderId="10" xfId="0" applyFont="1" applyBorder="1" applyAlignment="1">
      <alignment horizontal="left" indent="1"/>
    </xf>
    <xf numFmtId="0" fontId="9" fillId="0" borderId="15" xfId="0" applyFont="1" applyBorder="1"/>
    <xf numFmtId="0" fontId="16" fillId="14" borderId="0" xfId="0" applyFont="1" applyFill="1" applyBorder="1" applyAlignment="1">
      <alignment horizontal="center"/>
    </xf>
    <xf numFmtId="165" fontId="10" fillId="18" borderId="2" xfId="0" applyNumberFormat="1" applyFont="1" applyFill="1" applyBorder="1" applyAlignment="1">
      <alignment horizontal="left" vertical="center" wrapText="1" indent="1"/>
    </xf>
    <xf numFmtId="0" fontId="9" fillId="0" borderId="6" xfId="0" applyFont="1" applyBorder="1" applyAlignment="1">
      <alignment horizontal="left" indent="1"/>
    </xf>
    <xf numFmtId="0" fontId="9" fillId="0" borderId="6" xfId="0" applyFont="1" applyBorder="1"/>
    <xf numFmtId="165" fontId="10" fillId="18" borderId="12" xfId="0" applyNumberFormat="1" applyFont="1" applyFill="1" applyBorder="1" applyAlignment="1">
      <alignment horizontal="left" vertical="center" wrapText="1" indent="1"/>
    </xf>
    <xf numFmtId="0" fontId="9" fillId="16" borderId="13" xfId="0" applyFont="1" applyFill="1" applyBorder="1" applyAlignment="1">
      <alignment horizontal="left" indent="1"/>
    </xf>
    <xf numFmtId="0" fontId="23" fillId="21" borderId="0" xfId="1" applyFont="1" applyFill="1" applyBorder="1" applyAlignment="1">
      <alignment horizontal="center" vertical="center"/>
    </xf>
    <xf numFmtId="0" fontId="23" fillId="22" borderId="0" xfId="1" applyFont="1" applyFill="1" applyBorder="1"/>
    <xf numFmtId="0" fontId="24" fillId="0" borderId="16" xfId="2" applyFont="1" applyBorder="1" applyAlignment="1">
      <alignment horizontal="left" vertical="center" wrapText="1" indent="2"/>
    </xf>
    <xf numFmtId="0" fontId="1" fillId="0" borderId="0" xfId="2"/>
  </cellXfs>
  <cellStyles count="3">
    <cellStyle name="Normal 2" xfId="2" xr:uid="{C8B4DF1B-B00B-4F90-AEC2-13ECB36C3169}"/>
    <cellStyle name="Гиперссылка" xfId="1" builtinId="8"/>
    <cellStyle name="Обычный" xfId="0" builtinId="0"/>
  </cellStyles>
  <dxfs count="0"/>
  <tableStyles count="0" defaultTableStyle="TableStyleMedium2" defaultPivotStyle="PivotStyleLight16"/>
  <colors>
    <mruColors>
      <color rgb="FF00BD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2N3QF9p"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9</xdr:col>
      <xdr:colOff>14753</xdr:colOff>
      <xdr:row>0</xdr:row>
      <xdr:rowOff>2101851</xdr:rowOff>
    </xdr:to>
    <xdr:pic>
      <xdr:nvPicPr>
        <xdr:cNvPr id="4" name="Рисунок 3">
          <a:hlinkClick xmlns:r="http://schemas.openxmlformats.org/officeDocument/2006/relationships" r:id="rId1"/>
          <a:extLst>
            <a:ext uri="{FF2B5EF4-FFF2-40B4-BE49-F238E27FC236}">
              <a16:creationId xmlns:a16="http://schemas.microsoft.com/office/drawing/2014/main" id="{C45B3768-63C1-4812-9269-16B087569DF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 y="1"/>
          <a:ext cx="7895103" cy="21018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it.ly/2N3QF9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35409"/>
  </sheetPr>
  <dimension ref="A1:Z751"/>
  <sheetViews>
    <sheetView showGridLines="0" tabSelected="1" workbookViewId="0">
      <pane ySplit="2" topLeftCell="A3" activePane="bottomLeft" state="frozen"/>
      <selection pane="bottomLeft" activeCell="B144" sqref="B144:L144"/>
    </sheetView>
  </sheetViews>
  <sheetFormatPr defaultColWidth="15.08984375" defaultRowHeight="15" customHeight="1" x14ac:dyDescent="0.35"/>
  <cols>
    <col min="1" max="1" width="3" customWidth="1"/>
    <col min="2" max="2" width="7.81640625" customWidth="1"/>
    <col min="3" max="9" width="15" customWidth="1"/>
    <col min="10" max="10" width="6" customWidth="1"/>
    <col min="11" max="11" width="18" customWidth="1"/>
    <col min="12" max="12" width="18" style="48" customWidth="1"/>
    <col min="13" max="13" width="3" customWidth="1"/>
    <col min="14" max="14" width="2.453125" customWidth="1"/>
    <col min="15" max="26" width="7.6328125" customWidth="1"/>
  </cols>
  <sheetData>
    <row r="1" spans="1:26" ht="171.5" customHeight="1" x14ac:dyDescent="0.35"/>
    <row r="2" spans="1:26" ht="50" customHeight="1" x14ac:dyDescent="0.6">
      <c r="A2" s="2"/>
      <c r="B2" s="39" t="s">
        <v>2</v>
      </c>
      <c r="C2" s="4"/>
      <c r="D2" s="5"/>
      <c r="E2" s="5"/>
      <c r="F2" s="5"/>
      <c r="G2" s="5"/>
      <c r="H2" s="5"/>
      <c r="I2" s="5"/>
      <c r="J2" s="5"/>
      <c r="K2" s="5"/>
      <c r="L2" s="41"/>
      <c r="M2" s="6"/>
      <c r="N2" s="7"/>
      <c r="O2" s="7"/>
      <c r="P2" s="7"/>
      <c r="Q2" s="7"/>
      <c r="R2" s="7"/>
      <c r="S2" s="7"/>
      <c r="T2" s="7"/>
      <c r="U2" s="7"/>
      <c r="V2" s="7"/>
      <c r="W2" s="7"/>
      <c r="X2" s="7"/>
      <c r="Y2" s="7"/>
      <c r="Z2" s="7"/>
    </row>
    <row r="3" spans="1:26" ht="14.5" x14ac:dyDescent="0.35">
      <c r="A3" s="6"/>
      <c r="B3" s="6"/>
      <c r="C3" s="6"/>
      <c r="D3" s="6"/>
      <c r="E3" s="6"/>
      <c r="F3" s="6"/>
      <c r="G3" s="6"/>
      <c r="H3" s="6"/>
      <c r="I3" s="6"/>
      <c r="J3" s="6"/>
      <c r="K3" s="6"/>
      <c r="L3" s="42"/>
      <c r="M3" s="6"/>
      <c r="N3" s="7"/>
      <c r="O3" s="7"/>
      <c r="P3" s="7"/>
      <c r="Q3" s="7"/>
      <c r="R3" s="7"/>
      <c r="S3" s="7"/>
      <c r="T3" s="7"/>
      <c r="U3" s="7"/>
      <c r="V3" s="7"/>
      <c r="W3" s="7"/>
      <c r="X3" s="7"/>
      <c r="Y3" s="7"/>
      <c r="Z3" s="7"/>
    </row>
    <row r="4" spans="1:26" ht="22" customHeight="1" x14ac:dyDescent="0.35">
      <c r="A4" s="8"/>
      <c r="B4" s="111" t="s">
        <v>6</v>
      </c>
      <c r="C4" s="80"/>
      <c r="D4" s="110"/>
      <c r="E4" s="80"/>
      <c r="F4" s="9"/>
      <c r="G4" s="86" t="s">
        <v>10</v>
      </c>
      <c r="H4" s="87"/>
      <c r="I4" s="10" t="s">
        <v>11</v>
      </c>
      <c r="J4" s="9"/>
      <c r="K4" s="109" t="s">
        <v>12</v>
      </c>
      <c r="L4" s="87"/>
      <c r="M4" s="9"/>
      <c r="N4" s="9"/>
      <c r="O4" s="9"/>
      <c r="P4" s="9"/>
      <c r="Q4" s="9"/>
      <c r="R4" s="9"/>
      <c r="S4" s="9"/>
      <c r="T4" s="9"/>
      <c r="U4" s="9"/>
      <c r="V4" s="9"/>
      <c r="W4" s="9"/>
      <c r="X4" s="9"/>
      <c r="Y4" s="9"/>
      <c r="Z4" s="9"/>
    </row>
    <row r="5" spans="1:26" ht="22" customHeight="1" x14ac:dyDescent="0.35">
      <c r="A5" s="8"/>
      <c r="B5" s="100" t="s">
        <v>13</v>
      </c>
      <c r="C5" s="98"/>
      <c r="D5" s="81"/>
      <c r="E5" s="80"/>
      <c r="F5" s="9"/>
      <c r="G5" s="106" t="s">
        <v>65</v>
      </c>
      <c r="H5" s="107"/>
      <c r="I5" s="108"/>
      <c r="J5" s="9"/>
      <c r="K5" s="84" t="s">
        <v>14</v>
      </c>
      <c r="L5" s="85"/>
      <c r="M5" s="9"/>
      <c r="N5" s="9"/>
      <c r="O5" s="9"/>
      <c r="P5" s="9"/>
      <c r="Q5" s="9"/>
      <c r="R5" s="9"/>
      <c r="S5" s="9"/>
      <c r="T5" s="9"/>
      <c r="U5" s="9"/>
      <c r="V5" s="9"/>
      <c r="W5" s="9"/>
      <c r="X5" s="9"/>
      <c r="Y5" s="9"/>
      <c r="Z5" s="9"/>
    </row>
    <row r="6" spans="1:26" ht="22" customHeight="1" x14ac:dyDescent="0.35">
      <c r="A6" s="8"/>
      <c r="B6" s="112"/>
      <c r="C6" s="113"/>
      <c r="D6" s="81"/>
      <c r="E6" s="80"/>
      <c r="F6" s="9"/>
      <c r="G6" s="79" t="s">
        <v>15</v>
      </c>
      <c r="H6" s="80"/>
      <c r="I6" s="50">
        <v>500000</v>
      </c>
      <c r="J6" s="9"/>
      <c r="K6" s="49" t="s">
        <v>16</v>
      </c>
      <c r="L6" s="43">
        <v>3</v>
      </c>
      <c r="M6" s="9"/>
      <c r="N6" s="9"/>
      <c r="O6" s="9"/>
      <c r="P6" s="9"/>
      <c r="Q6" s="9"/>
      <c r="R6" s="9"/>
      <c r="S6" s="9"/>
      <c r="T6" s="9"/>
      <c r="U6" s="9"/>
      <c r="V6" s="9"/>
      <c r="W6" s="9"/>
      <c r="X6" s="9"/>
      <c r="Y6" s="9"/>
      <c r="Z6" s="9"/>
    </row>
    <row r="7" spans="1:26" ht="22" customHeight="1" x14ac:dyDescent="0.35">
      <c r="A7" s="8"/>
      <c r="B7" s="114"/>
      <c r="C7" s="115"/>
      <c r="D7" s="81"/>
      <c r="E7" s="80"/>
      <c r="F7" s="9"/>
      <c r="G7" s="79" t="s">
        <v>17</v>
      </c>
      <c r="H7" s="80"/>
      <c r="I7" s="51">
        <v>0.1</v>
      </c>
      <c r="J7" s="9"/>
      <c r="K7" s="49" t="s">
        <v>18</v>
      </c>
      <c r="L7" s="44">
        <f ca="1">SUM(OFFSET(G27,2,0,L6*12,1))</f>
        <v>53470.470000000008</v>
      </c>
      <c r="M7" s="9"/>
      <c r="N7" s="9"/>
      <c r="O7" s="9"/>
      <c r="P7" s="9"/>
      <c r="Q7" s="9"/>
      <c r="R7" s="9"/>
      <c r="S7" s="9"/>
      <c r="T7" s="9"/>
      <c r="U7" s="9"/>
      <c r="V7" s="9"/>
      <c r="W7" s="9"/>
      <c r="X7" s="9"/>
      <c r="Y7" s="9"/>
      <c r="Z7" s="9"/>
    </row>
    <row r="8" spans="1:26" ht="22" customHeight="1" x14ac:dyDescent="0.35">
      <c r="A8" s="8"/>
      <c r="B8" s="99" t="s">
        <v>19</v>
      </c>
      <c r="C8" s="80"/>
      <c r="D8" s="83"/>
      <c r="E8" s="80"/>
      <c r="F8" s="9"/>
      <c r="G8" s="79" t="s">
        <v>20</v>
      </c>
      <c r="H8" s="80"/>
      <c r="I8" s="50">
        <f>I7*I6</f>
        <v>50000</v>
      </c>
      <c r="J8" s="9"/>
      <c r="K8" s="49" t="s">
        <v>21</v>
      </c>
      <c r="L8" s="44">
        <f ca="1">SUM(OFFSET(H27,2,0,L6*12,1))</f>
        <v>125492.53000000001</v>
      </c>
      <c r="M8" s="9"/>
      <c r="N8" s="9"/>
      <c r="O8" s="9"/>
      <c r="P8" s="9"/>
      <c r="Q8" s="9"/>
      <c r="R8" s="9"/>
      <c r="S8" s="9"/>
      <c r="T8" s="9"/>
      <c r="U8" s="9"/>
      <c r="V8" s="9"/>
      <c r="W8" s="9"/>
      <c r="X8" s="9"/>
      <c r="Y8" s="9"/>
      <c r="Z8" s="9"/>
    </row>
    <row r="9" spans="1:26" ht="22" customHeight="1" x14ac:dyDescent="0.35">
      <c r="A9" s="8"/>
      <c r="B9" s="99" t="s">
        <v>22</v>
      </c>
      <c r="C9" s="80"/>
      <c r="D9" s="83" t="s">
        <v>23</v>
      </c>
      <c r="E9" s="80"/>
      <c r="F9" s="9"/>
      <c r="G9" s="79" t="s">
        <v>24</v>
      </c>
      <c r="H9" s="80"/>
      <c r="I9" s="50">
        <f>I6-I8</f>
        <v>450000</v>
      </c>
      <c r="J9" s="9"/>
      <c r="K9" s="49" t="s">
        <v>25</v>
      </c>
      <c r="L9" s="44">
        <f ca="1">IF(OFFSET(I27,1+L6*12,0,1,1)="",0,OFFSET(I27,1+L6*12,0,1,1))</f>
        <v>324507.46999999974</v>
      </c>
      <c r="M9" s="9"/>
      <c r="N9" s="9"/>
      <c r="O9" s="9"/>
      <c r="P9" s="9"/>
      <c r="Q9" s="9"/>
      <c r="R9" s="9"/>
      <c r="S9" s="9"/>
      <c r="T9" s="9"/>
      <c r="U9" s="9"/>
      <c r="V9" s="9"/>
      <c r="W9" s="9"/>
      <c r="X9" s="9"/>
      <c r="Y9" s="9"/>
      <c r="Z9" s="9"/>
    </row>
    <row r="10" spans="1:26" ht="22" customHeight="1" x14ac:dyDescent="0.35">
      <c r="A10" s="8"/>
      <c r="B10" s="100" t="s">
        <v>26</v>
      </c>
      <c r="C10" s="98"/>
      <c r="D10" s="83"/>
      <c r="E10" s="80"/>
      <c r="F10" s="9"/>
      <c r="G10" s="79" t="s">
        <v>27</v>
      </c>
      <c r="H10" s="80"/>
      <c r="I10" s="52">
        <v>4.4999999999999998E-2</v>
      </c>
      <c r="J10" s="9"/>
      <c r="K10" s="84" t="s">
        <v>28</v>
      </c>
      <c r="L10" s="85"/>
      <c r="M10" s="9"/>
      <c r="N10" s="9"/>
      <c r="O10" s="9"/>
      <c r="P10" s="9"/>
      <c r="Q10" s="9"/>
      <c r="R10" s="9"/>
      <c r="S10" s="9"/>
      <c r="T10" s="9"/>
      <c r="U10" s="9"/>
      <c r="V10" s="9"/>
      <c r="W10" s="9"/>
      <c r="X10" s="9"/>
      <c r="Y10" s="9"/>
      <c r="Z10" s="9"/>
    </row>
    <row r="11" spans="1:26" ht="22" customHeight="1" x14ac:dyDescent="0.35">
      <c r="A11" s="8"/>
      <c r="B11" s="101" t="s">
        <v>29</v>
      </c>
      <c r="C11" s="80"/>
      <c r="D11" s="82"/>
      <c r="E11" s="80"/>
      <c r="F11" s="9"/>
      <c r="G11" s="79" t="s">
        <v>30</v>
      </c>
      <c r="H11" s="80"/>
      <c r="I11" s="53">
        <v>10</v>
      </c>
      <c r="J11" s="9"/>
      <c r="K11" s="49" t="s">
        <v>31</v>
      </c>
      <c r="L11" s="45">
        <f>SUM('No Extra Payments'!F:F)</f>
        <v>564868.55000000016</v>
      </c>
      <c r="M11" s="9"/>
      <c r="N11" s="9"/>
      <c r="O11" s="9"/>
      <c r="P11" s="9"/>
      <c r="Q11" s="9"/>
      <c r="R11" s="9"/>
      <c r="S11" s="9"/>
      <c r="T11" s="9"/>
      <c r="U11" s="9"/>
      <c r="V11" s="9"/>
      <c r="W11" s="9"/>
      <c r="X11" s="9"/>
      <c r="Y11" s="9"/>
      <c r="Z11" s="9"/>
    </row>
    <row r="12" spans="1:26" ht="22" customHeight="1" x14ac:dyDescent="0.35">
      <c r="A12" s="8"/>
      <c r="B12" s="101" t="s">
        <v>32</v>
      </c>
      <c r="C12" s="80"/>
      <c r="D12" s="82"/>
      <c r="E12" s="80"/>
      <c r="F12" s="9"/>
      <c r="G12" s="79" t="s">
        <v>33</v>
      </c>
      <c r="H12" s="80"/>
      <c r="I12" s="53" t="s">
        <v>34</v>
      </c>
      <c r="J12" s="9"/>
      <c r="K12" s="49" t="s">
        <v>35</v>
      </c>
      <c r="L12" s="44">
        <f>L11-I9</f>
        <v>114868.55000000016</v>
      </c>
      <c r="M12" s="9"/>
      <c r="N12" s="9"/>
      <c r="O12" s="9"/>
      <c r="P12" s="9"/>
      <c r="Q12" s="9"/>
      <c r="R12" s="9"/>
      <c r="S12" s="9"/>
      <c r="T12" s="9"/>
      <c r="U12" s="9"/>
      <c r="V12" s="9"/>
      <c r="W12" s="9"/>
      <c r="X12" s="9"/>
      <c r="Y12" s="9"/>
      <c r="Z12" s="9"/>
    </row>
    <row r="13" spans="1:26" ht="22" customHeight="1" x14ac:dyDescent="0.35">
      <c r="A13" s="8"/>
      <c r="B13" s="101" t="s">
        <v>36</v>
      </c>
      <c r="C13" s="80"/>
      <c r="D13" s="82"/>
      <c r="E13" s="80"/>
      <c r="F13" s="9"/>
      <c r="G13" s="79" t="s">
        <v>37</v>
      </c>
      <c r="H13" s="80"/>
      <c r="I13" s="54">
        <v>43221</v>
      </c>
      <c r="J13" s="9"/>
      <c r="K13" s="9"/>
      <c r="L13" s="46"/>
      <c r="M13" s="9"/>
      <c r="N13" s="9"/>
      <c r="O13" s="9"/>
      <c r="P13" s="9"/>
      <c r="Q13" s="9"/>
      <c r="R13" s="9"/>
      <c r="S13" s="9"/>
      <c r="T13" s="9"/>
      <c r="U13" s="9"/>
      <c r="V13" s="9"/>
      <c r="W13" s="9"/>
      <c r="X13" s="9"/>
      <c r="Y13" s="9"/>
      <c r="Z13" s="9"/>
    </row>
    <row r="14" spans="1:26" ht="22" customHeight="1" x14ac:dyDescent="0.35">
      <c r="A14" s="8"/>
      <c r="B14" s="15"/>
      <c r="C14" s="16"/>
      <c r="D14" s="16"/>
      <c r="E14" s="16"/>
      <c r="F14" s="16"/>
      <c r="G14" s="79" t="s">
        <v>38</v>
      </c>
      <c r="H14" s="80"/>
      <c r="I14" s="55">
        <f>MAX(C:C)</f>
        <v>46600</v>
      </c>
      <c r="J14" s="9"/>
      <c r="K14" s="9"/>
      <c r="L14" s="46"/>
      <c r="M14" s="9"/>
      <c r="N14" s="9"/>
      <c r="O14" s="9"/>
      <c r="P14" s="9"/>
      <c r="Q14" s="9"/>
      <c r="R14" s="9"/>
      <c r="S14" s="9"/>
      <c r="T14" s="9"/>
      <c r="U14" s="9"/>
      <c r="V14" s="9"/>
      <c r="W14" s="9"/>
      <c r="X14" s="9"/>
      <c r="Y14" s="9"/>
      <c r="Z14" s="9"/>
    </row>
    <row r="15" spans="1:26" ht="22" customHeight="1" x14ac:dyDescent="0.35">
      <c r="A15" s="8"/>
      <c r="B15" s="86" t="s">
        <v>66</v>
      </c>
      <c r="C15" s="87"/>
      <c r="D15" s="86" t="s">
        <v>11</v>
      </c>
      <c r="E15" s="87"/>
      <c r="F15" s="16"/>
      <c r="G15" s="93" t="s">
        <v>39</v>
      </c>
      <c r="H15" s="94"/>
      <c r="I15" s="85"/>
      <c r="J15" s="9"/>
      <c r="K15" s="84" t="s">
        <v>40</v>
      </c>
      <c r="L15" s="85"/>
      <c r="M15" s="9"/>
      <c r="N15" s="9"/>
      <c r="O15" s="9"/>
      <c r="P15" s="9"/>
      <c r="Q15" s="9"/>
      <c r="R15" s="9"/>
      <c r="S15" s="9"/>
      <c r="T15" s="9"/>
      <c r="U15" s="9"/>
      <c r="V15" s="9"/>
      <c r="W15" s="9"/>
      <c r="X15" s="9"/>
      <c r="Y15" s="9"/>
      <c r="Z15" s="9"/>
    </row>
    <row r="16" spans="1:26" ht="22" customHeight="1" x14ac:dyDescent="0.35">
      <c r="A16" s="6"/>
      <c r="B16" s="101" t="s">
        <v>41</v>
      </c>
      <c r="C16" s="119"/>
      <c r="D16" s="120"/>
      <c r="E16" s="87"/>
      <c r="F16" s="16"/>
      <c r="G16" s="88" t="s">
        <v>42</v>
      </c>
      <c r="H16" s="80"/>
      <c r="I16" s="17">
        <f>ROUND(((1+I10/E22)^(E22/12))-1,4)</f>
        <v>3.8E-3</v>
      </c>
      <c r="J16" s="18"/>
      <c r="K16" s="49" t="s">
        <v>43</v>
      </c>
      <c r="L16" s="56">
        <v>0.35</v>
      </c>
      <c r="M16" s="7"/>
      <c r="N16" s="7"/>
      <c r="O16" s="7"/>
      <c r="P16" s="7"/>
      <c r="Q16" s="7"/>
      <c r="R16" s="7"/>
      <c r="S16" s="7"/>
      <c r="T16" s="7"/>
      <c r="U16" s="7"/>
      <c r="V16" s="7"/>
      <c r="W16" s="7"/>
      <c r="X16" s="7"/>
      <c r="Y16" s="7"/>
      <c r="Z16" s="7"/>
    </row>
    <row r="17" spans="1:26" ht="22" customHeight="1" x14ac:dyDescent="0.35">
      <c r="A17" s="6"/>
      <c r="B17" s="79" t="s">
        <v>44</v>
      </c>
      <c r="C17" s="80"/>
      <c r="D17" s="118">
        <v>100</v>
      </c>
      <c r="E17" s="103"/>
      <c r="F17" s="16"/>
      <c r="G17" s="88" t="s">
        <v>45</v>
      </c>
      <c r="H17" s="80"/>
      <c r="I17" s="19">
        <f>ROUND(-PMT(I16,E24,I9),2)</f>
        <v>4676.75</v>
      </c>
      <c r="J17" s="18"/>
      <c r="K17" s="49" t="s">
        <v>46</v>
      </c>
      <c r="L17" s="57">
        <f>(1-L16)*I10</f>
        <v>2.9249999999999998E-2</v>
      </c>
      <c r="M17" s="7"/>
      <c r="N17" s="7"/>
      <c r="O17" s="7"/>
      <c r="P17" s="7"/>
      <c r="Q17" s="7"/>
      <c r="R17" s="7"/>
      <c r="S17" s="7"/>
      <c r="T17" s="7"/>
      <c r="U17" s="7"/>
      <c r="V17" s="7"/>
      <c r="W17" s="7"/>
      <c r="X17" s="7"/>
      <c r="Y17" s="7"/>
      <c r="Z17" s="7"/>
    </row>
    <row r="18" spans="1:26" ht="22" customHeight="1" x14ac:dyDescent="0.35">
      <c r="A18" s="6"/>
      <c r="B18" s="97" t="s">
        <v>47</v>
      </c>
      <c r="C18" s="98"/>
      <c r="D18" s="102">
        <v>1</v>
      </c>
      <c r="E18" s="103"/>
      <c r="F18" s="16"/>
      <c r="G18" s="88" t="s">
        <v>48</v>
      </c>
      <c r="H18" s="80"/>
      <c r="I18" s="20">
        <f>MAX(B29:B244)</f>
        <v>112</v>
      </c>
      <c r="J18" s="18"/>
      <c r="K18" s="89" t="s">
        <v>49</v>
      </c>
      <c r="L18" s="91">
        <f>SUM(K29:K244)</f>
        <v>36139.900999999991</v>
      </c>
      <c r="M18" s="7"/>
      <c r="N18" s="7"/>
      <c r="O18" s="7"/>
      <c r="P18" s="7"/>
      <c r="Q18" s="7"/>
      <c r="R18" s="7"/>
      <c r="S18" s="7"/>
      <c r="T18" s="7"/>
      <c r="U18" s="7"/>
      <c r="V18" s="7"/>
      <c r="W18" s="7"/>
      <c r="X18" s="7"/>
      <c r="Y18" s="7"/>
      <c r="Z18" s="7"/>
    </row>
    <row r="19" spans="1:26" ht="22" customHeight="1" x14ac:dyDescent="0.35">
      <c r="A19" s="6"/>
      <c r="B19" s="104" t="s">
        <v>50</v>
      </c>
      <c r="C19" s="105"/>
      <c r="D19" s="121">
        <v>2000</v>
      </c>
      <c r="E19" s="122"/>
      <c r="F19" s="21"/>
      <c r="G19" s="88" t="s">
        <v>35</v>
      </c>
      <c r="H19" s="80"/>
      <c r="I19" s="19">
        <f>SUM(G29:G244)</f>
        <v>103256.86</v>
      </c>
      <c r="J19" s="18"/>
      <c r="K19" s="90"/>
      <c r="L19" s="92"/>
      <c r="M19" s="7"/>
      <c r="N19" s="7"/>
      <c r="O19" s="7"/>
      <c r="P19" s="7"/>
      <c r="Q19" s="7"/>
      <c r="R19" s="7"/>
      <c r="S19" s="7"/>
      <c r="T19" s="7"/>
      <c r="U19" s="7"/>
      <c r="V19" s="7"/>
      <c r="W19" s="7"/>
      <c r="X19" s="7"/>
      <c r="Y19" s="7"/>
      <c r="Z19" s="7"/>
    </row>
    <row r="20" spans="1:26" ht="14.5" hidden="1" x14ac:dyDescent="0.35">
      <c r="A20" s="22"/>
      <c r="B20" s="18"/>
      <c r="C20" s="95" t="s">
        <v>51</v>
      </c>
      <c r="D20" s="96"/>
      <c r="E20" s="23">
        <f t="array" ref="E20">INDEX({2;12;4;1},MATCH($I$12,$F$21:$F$24,0))</f>
        <v>2</v>
      </c>
      <c r="F20" s="24" t="s">
        <v>52</v>
      </c>
      <c r="G20" s="18"/>
      <c r="H20" s="18"/>
      <c r="I20" s="18"/>
      <c r="J20" s="18"/>
      <c r="K20" s="18"/>
      <c r="L20" s="47"/>
      <c r="M20" s="18"/>
      <c r="N20" s="7"/>
      <c r="O20" s="7"/>
      <c r="P20" s="7"/>
      <c r="Q20" s="7"/>
      <c r="R20" s="7"/>
      <c r="S20" s="7"/>
      <c r="T20" s="7"/>
      <c r="U20" s="7"/>
      <c r="V20" s="7"/>
      <c r="W20" s="7"/>
      <c r="X20" s="7"/>
      <c r="Y20" s="7"/>
      <c r="Z20" s="7"/>
    </row>
    <row r="21" spans="1:26" ht="14.5" hidden="1" x14ac:dyDescent="0.35">
      <c r="A21" s="6"/>
      <c r="B21" s="18"/>
      <c r="C21" s="95" t="s">
        <v>53</v>
      </c>
      <c r="D21" s="96"/>
      <c r="E21" s="15">
        <f>12/E20</f>
        <v>6</v>
      </c>
      <c r="F21" s="25" t="s">
        <v>34</v>
      </c>
      <c r="G21" s="18"/>
      <c r="H21" s="18"/>
      <c r="I21" s="18"/>
      <c r="J21" s="18"/>
      <c r="K21" s="18"/>
      <c r="L21" s="47"/>
      <c r="M21" s="18"/>
      <c r="N21" s="7"/>
      <c r="O21" s="7"/>
      <c r="P21" s="7"/>
      <c r="Q21" s="7"/>
      <c r="R21" s="7"/>
      <c r="S21" s="7"/>
      <c r="T21" s="7"/>
      <c r="U21" s="7"/>
      <c r="V21" s="7"/>
      <c r="W21" s="7"/>
      <c r="X21" s="7"/>
      <c r="Y21" s="7"/>
      <c r="Z21" s="7"/>
    </row>
    <row r="22" spans="1:26" ht="14.5" hidden="1" x14ac:dyDescent="0.35">
      <c r="A22" s="6"/>
      <c r="B22" s="18"/>
      <c r="C22" s="95" t="s">
        <v>54</v>
      </c>
      <c r="D22" s="96"/>
      <c r="E22" s="26">
        <f>I11*E20</f>
        <v>20</v>
      </c>
      <c r="F22" s="25" t="s">
        <v>55</v>
      </c>
      <c r="G22" s="18"/>
      <c r="H22" s="18"/>
      <c r="I22" s="18"/>
      <c r="J22" s="18"/>
      <c r="K22" s="18"/>
      <c r="L22" s="47"/>
      <c r="M22" s="18"/>
      <c r="N22" s="7"/>
      <c r="O22" s="7"/>
      <c r="P22" s="7"/>
      <c r="Q22" s="7"/>
      <c r="R22" s="7"/>
      <c r="S22" s="7"/>
      <c r="T22" s="7"/>
      <c r="U22" s="7"/>
      <c r="V22" s="7"/>
      <c r="W22" s="7"/>
      <c r="X22" s="7"/>
      <c r="Y22" s="7"/>
      <c r="Z22" s="7"/>
    </row>
    <row r="23" spans="1:26" ht="14.5" hidden="1" x14ac:dyDescent="0.35">
      <c r="A23" s="6"/>
      <c r="B23" s="18"/>
      <c r="C23" s="117" t="s">
        <v>56</v>
      </c>
      <c r="D23" s="96"/>
      <c r="E23" s="27">
        <f>I18*(-PMT(I16,E22,I9))</f>
        <v>2621755.5184564479</v>
      </c>
      <c r="F23" s="25" t="s">
        <v>57</v>
      </c>
      <c r="G23" s="18"/>
      <c r="H23" s="18"/>
      <c r="I23" s="18"/>
      <c r="J23" s="18"/>
      <c r="K23" s="18"/>
      <c r="L23" s="47"/>
      <c r="M23" s="18"/>
      <c r="N23" s="7"/>
      <c r="O23" s="7"/>
      <c r="P23" s="7"/>
      <c r="Q23" s="7"/>
      <c r="R23" s="7"/>
      <c r="S23" s="7"/>
      <c r="T23" s="7"/>
      <c r="U23" s="7"/>
      <c r="V23" s="7"/>
      <c r="W23" s="7"/>
      <c r="X23" s="7"/>
      <c r="Y23" s="7"/>
      <c r="Z23" s="7"/>
    </row>
    <row r="24" spans="1:26" ht="14.5" hidden="1" x14ac:dyDescent="0.35">
      <c r="A24" s="6"/>
      <c r="B24" s="18"/>
      <c r="C24" s="28"/>
      <c r="D24" s="29" t="s">
        <v>58</v>
      </c>
      <c r="E24" s="30">
        <f>12*I11</f>
        <v>120</v>
      </c>
      <c r="F24" s="25" t="s">
        <v>59</v>
      </c>
      <c r="G24" s="18"/>
      <c r="H24" s="18"/>
      <c r="I24" s="18"/>
      <c r="J24" s="18"/>
      <c r="K24" s="18"/>
      <c r="L24" s="47"/>
      <c r="M24" s="18"/>
      <c r="N24" s="7"/>
      <c r="O24" s="7"/>
      <c r="P24" s="7"/>
      <c r="Q24" s="7"/>
      <c r="R24" s="7"/>
      <c r="S24" s="7"/>
      <c r="T24" s="7"/>
      <c r="U24" s="7"/>
      <c r="V24" s="7"/>
      <c r="W24" s="7"/>
      <c r="X24" s="7"/>
      <c r="Y24" s="7"/>
      <c r="Z24" s="7"/>
    </row>
    <row r="25" spans="1:26" ht="14.5" x14ac:dyDescent="0.35">
      <c r="A25" s="6"/>
      <c r="B25" s="18"/>
      <c r="C25" s="18"/>
      <c r="D25" s="18"/>
      <c r="E25" s="18"/>
      <c r="F25" s="18"/>
      <c r="G25" s="18"/>
      <c r="H25" s="18"/>
      <c r="I25" s="18"/>
      <c r="J25" s="18"/>
      <c r="K25" s="18"/>
      <c r="L25" s="47"/>
      <c r="M25" s="18"/>
      <c r="N25" s="7"/>
      <c r="O25" s="7"/>
      <c r="P25" s="7"/>
      <c r="Q25" s="7"/>
      <c r="R25" s="7"/>
      <c r="S25" s="7"/>
      <c r="T25" s="7"/>
      <c r="U25" s="7"/>
      <c r="V25" s="7"/>
      <c r="W25" s="7"/>
      <c r="X25" s="7"/>
      <c r="Y25" s="7"/>
      <c r="Z25" s="7"/>
    </row>
    <row r="26" spans="1:26" ht="22" customHeight="1" x14ac:dyDescent="0.5">
      <c r="A26" s="31"/>
      <c r="B26" s="77" t="s">
        <v>60</v>
      </c>
      <c r="C26" s="116"/>
      <c r="D26" s="116"/>
      <c r="E26" s="116"/>
      <c r="F26" s="116"/>
      <c r="G26" s="116"/>
      <c r="H26" s="116"/>
      <c r="I26" s="116"/>
      <c r="J26" s="32"/>
      <c r="K26" s="77" t="s">
        <v>61</v>
      </c>
      <c r="L26" s="116"/>
      <c r="M26" s="32"/>
      <c r="N26" s="32"/>
      <c r="O26" s="32"/>
      <c r="P26" s="32"/>
      <c r="Q26" s="32"/>
      <c r="R26" s="32"/>
      <c r="S26" s="32"/>
      <c r="T26" s="32"/>
      <c r="U26" s="32"/>
      <c r="V26" s="32"/>
      <c r="W26" s="32"/>
      <c r="X26" s="32"/>
      <c r="Y26" s="32"/>
      <c r="Z26" s="32"/>
    </row>
    <row r="27" spans="1:26" ht="22" customHeight="1" x14ac:dyDescent="0.35">
      <c r="A27" s="6"/>
      <c r="B27" s="77" t="s">
        <v>1</v>
      </c>
      <c r="C27" s="78" t="s">
        <v>3</v>
      </c>
      <c r="D27" s="76" t="s">
        <v>44</v>
      </c>
      <c r="E27" s="75" t="s">
        <v>7</v>
      </c>
      <c r="F27" s="76" t="s">
        <v>62</v>
      </c>
      <c r="G27" s="75" t="s">
        <v>5</v>
      </c>
      <c r="H27" s="75" t="s">
        <v>8</v>
      </c>
      <c r="I27" s="63" t="s">
        <v>9</v>
      </c>
      <c r="J27" s="7"/>
      <c r="K27" s="75" t="s">
        <v>63</v>
      </c>
      <c r="L27" s="76" t="s">
        <v>64</v>
      </c>
      <c r="M27" s="7"/>
      <c r="N27" s="7"/>
      <c r="O27" s="7"/>
      <c r="P27" s="7"/>
      <c r="Q27" s="7"/>
      <c r="R27" s="7"/>
      <c r="S27" s="7"/>
      <c r="T27" s="7"/>
      <c r="U27" s="7"/>
      <c r="V27" s="7"/>
      <c r="W27" s="7"/>
      <c r="X27" s="7"/>
      <c r="Y27" s="7"/>
      <c r="Z27" s="7"/>
    </row>
    <row r="28" spans="1:26" ht="22" customHeight="1" x14ac:dyDescent="0.35">
      <c r="A28" s="6"/>
      <c r="B28" s="77"/>
      <c r="C28" s="78"/>
      <c r="D28" s="76"/>
      <c r="E28" s="75"/>
      <c r="F28" s="76"/>
      <c r="G28" s="75"/>
      <c r="H28" s="75"/>
      <c r="I28" s="64">
        <f>I9</f>
        <v>450000</v>
      </c>
      <c r="J28" s="7"/>
      <c r="K28" s="75"/>
      <c r="L28" s="76"/>
      <c r="M28" s="7"/>
      <c r="N28" s="7"/>
      <c r="O28" s="7"/>
      <c r="P28" s="7"/>
      <c r="Q28" s="7"/>
      <c r="R28" s="7"/>
      <c r="S28" s="7"/>
      <c r="T28" s="7"/>
      <c r="U28" s="7"/>
      <c r="V28" s="7"/>
      <c r="W28" s="7"/>
      <c r="X28" s="7"/>
      <c r="Y28" s="7"/>
      <c r="Z28" s="7"/>
    </row>
    <row r="29" spans="1:26" ht="18" customHeight="1" x14ac:dyDescent="0.35">
      <c r="A29" s="6"/>
      <c r="B29" s="58">
        <f t="shared" si="0"/>
        <v>1</v>
      </c>
      <c r="C29" s="59">
        <f t="shared" si="0"/>
        <v>43221</v>
      </c>
      <c r="D29" s="60">
        <f t="shared" si="0"/>
        <v>100</v>
      </c>
      <c r="E29" s="60">
        <f t="shared" si="0"/>
        <v>4676.75</v>
      </c>
      <c r="F29" s="61"/>
      <c r="G29" s="60">
        <f t="shared" si="0"/>
        <v>1710</v>
      </c>
      <c r="H29" s="60">
        <f t="shared" si="0"/>
        <v>3066.75</v>
      </c>
      <c r="I29" s="62">
        <f t="shared" si="0"/>
        <v>446933.25</v>
      </c>
      <c r="J29" s="7"/>
      <c r="K29" s="60">
        <f t="shared" si="0"/>
        <v>598.5</v>
      </c>
      <c r="L29" s="62">
        <f t="shared" si="0"/>
        <v>598.5</v>
      </c>
      <c r="M29" s="7"/>
      <c r="N29" s="7"/>
      <c r="O29" s="7"/>
      <c r="P29" s="7"/>
      <c r="Q29" s="7"/>
      <c r="R29" s="7"/>
      <c r="S29" s="7"/>
      <c r="T29" s="7"/>
      <c r="U29" s="7"/>
      <c r="V29" s="7"/>
      <c r="W29" s="7"/>
      <c r="X29" s="7"/>
      <c r="Y29" s="7"/>
      <c r="Z29" s="7"/>
    </row>
    <row r="30" spans="1:26" ht="18" customHeight="1" x14ac:dyDescent="0.35">
      <c r="A30" s="6"/>
      <c r="B30" s="33">
        <f t="shared" si="0"/>
        <v>2</v>
      </c>
      <c r="C30" s="34">
        <f t="shared" si="0"/>
        <v>43252</v>
      </c>
      <c r="D30" s="35">
        <f t="shared" si="0"/>
        <v>100</v>
      </c>
      <c r="E30" s="35">
        <f t="shared" si="0"/>
        <v>4676.75</v>
      </c>
      <c r="F30" s="36">
        <v>1000</v>
      </c>
      <c r="G30" s="35">
        <f t="shared" si="0"/>
        <v>1698.35</v>
      </c>
      <c r="H30" s="35">
        <f t="shared" si="0"/>
        <v>4078.4</v>
      </c>
      <c r="I30" s="14">
        <f t="shared" si="0"/>
        <v>442854.85</v>
      </c>
      <c r="J30" s="7"/>
      <c r="K30" s="35">
        <f t="shared" si="0"/>
        <v>594.4224999999999</v>
      </c>
      <c r="L30" s="14">
        <f t="shared" si="0"/>
        <v>1192.9224999999999</v>
      </c>
      <c r="M30" s="7"/>
      <c r="N30" s="7"/>
      <c r="O30" s="7"/>
      <c r="P30" s="7"/>
      <c r="Q30" s="7"/>
      <c r="R30" s="7"/>
      <c r="S30" s="7"/>
      <c r="T30" s="7"/>
      <c r="U30" s="7"/>
      <c r="V30" s="7"/>
      <c r="W30" s="7"/>
      <c r="X30" s="7"/>
      <c r="Y30" s="7"/>
      <c r="Z30" s="7"/>
    </row>
    <row r="31" spans="1:26" ht="18" customHeight="1" x14ac:dyDescent="0.35">
      <c r="A31" s="6"/>
      <c r="B31" s="33">
        <f t="shared" si="0"/>
        <v>3</v>
      </c>
      <c r="C31" s="34">
        <f t="shared" si="0"/>
        <v>43282</v>
      </c>
      <c r="D31" s="35">
        <f t="shared" si="0"/>
        <v>100</v>
      </c>
      <c r="E31" s="35">
        <f t="shared" si="0"/>
        <v>4676.75</v>
      </c>
      <c r="F31" s="36"/>
      <c r="G31" s="35">
        <f t="shared" si="0"/>
        <v>1682.85</v>
      </c>
      <c r="H31" s="35">
        <f t="shared" si="0"/>
        <v>3093.9</v>
      </c>
      <c r="I31" s="14">
        <f t="shared" si="0"/>
        <v>439760.94999999995</v>
      </c>
      <c r="J31" s="7"/>
      <c r="K31" s="35">
        <f t="shared" si="0"/>
        <v>588.99749999999995</v>
      </c>
      <c r="L31" s="14">
        <f t="shared" si="0"/>
        <v>1781.9199999999998</v>
      </c>
      <c r="M31" s="7"/>
      <c r="N31" s="7"/>
      <c r="O31" s="7"/>
      <c r="P31" s="7"/>
      <c r="Q31" s="7"/>
      <c r="R31" s="7"/>
      <c r="S31" s="7"/>
      <c r="T31" s="7"/>
      <c r="U31" s="7"/>
      <c r="V31" s="7"/>
      <c r="W31" s="7"/>
      <c r="X31" s="7"/>
      <c r="Y31" s="7"/>
      <c r="Z31" s="7"/>
    </row>
    <row r="32" spans="1:26" ht="18" customHeight="1" x14ac:dyDescent="0.35">
      <c r="A32" s="6"/>
      <c r="B32" s="33">
        <f t="shared" si="0"/>
        <v>4</v>
      </c>
      <c r="C32" s="34">
        <f t="shared" si="0"/>
        <v>43313</v>
      </c>
      <c r="D32" s="35">
        <f t="shared" si="0"/>
        <v>100</v>
      </c>
      <c r="E32" s="35">
        <f t="shared" si="0"/>
        <v>4676.75</v>
      </c>
      <c r="F32" s="36"/>
      <c r="G32" s="35">
        <f t="shared" si="0"/>
        <v>1671.09</v>
      </c>
      <c r="H32" s="35">
        <f t="shared" si="0"/>
        <v>3105.66</v>
      </c>
      <c r="I32" s="14">
        <f t="shared" si="0"/>
        <v>436655.29</v>
      </c>
      <c r="J32" s="7"/>
      <c r="K32" s="35">
        <f t="shared" si="0"/>
        <v>584.88149999999996</v>
      </c>
      <c r="L32" s="14">
        <f t="shared" si="0"/>
        <v>2366.8014999999996</v>
      </c>
      <c r="M32" s="7"/>
      <c r="N32" s="7"/>
      <c r="O32" s="7"/>
      <c r="P32" s="7"/>
      <c r="Q32" s="7"/>
      <c r="R32" s="7"/>
      <c r="S32" s="7"/>
      <c r="T32" s="7"/>
      <c r="U32" s="7"/>
      <c r="V32" s="7"/>
      <c r="W32" s="7"/>
      <c r="X32" s="7"/>
      <c r="Y32" s="7"/>
      <c r="Z32" s="7"/>
    </row>
    <row r="33" spans="1:26" ht="18" customHeight="1" x14ac:dyDescent="0.35">
      <c r="A33" s="6"/>
      <c r="B33" s="33">
        <f t="shared" si="0"/>
        <v>5</v>
      </c>
      <c r="C33" s="34">
        <f t="shared" si="0"/>
        <v>43344</v>
      </c>
      <c r="D33" s="35">
        <f t="shared" si="0"/>
        <v>100</v>
      </c>
      <c r="E33" s="35">
        <f t="shared" si="0"/>
        <v>4676.75</v>
      </c>
      <c r="F33" s="36"/>
      <c r="G33" s="35">
        <f t="shared" si="0"/>
        <v>1659.29</v>
      </c>
      <c r="H33" s="35">
        <f t="shared" si="0"/>
        <v>3117.46</v>
      </c>
      <c r="I33" s="14">
        <f t="shared" si="0"/>
        <v>433537.82999999996</v>
      </c>
      <c r="J33" s="7"/>
      <c r="K33" s="35">
        <f t="shared" si="0"/>
        <v>580.75149999999996</v>
      </c>
      <c r="L33" s="14">
        <f t="shared" si="0"/>
        <v>2947.5529999999994</v>
      </c>
      <c r="M33" s="7"/>
      <c r="N33" s="7"/>
      <c r="O33" s="7"/>
      <c r="P33" s="7"/>
      <c r="Q33" s="7"/>
      <c r="R33" s="7"/>
      <c r="S33" s="7"/>
      <c r="T33" s="7"/>
      <c r="U33" s="7"/>
      <c r="V33" s="7"/>
      <c r="W33" s="7"/>
      <c r="X33" s="7"/>
      <c r="Y33" s="7"/>
      <c r="Z33" s="7"/>
    </row>
    <row r="34" spans="1:26" ht="18" customHeight="1" x14ac:dyDescent="0.35">
      <c r="A34" s="6"/>
      <c r="B34" s="33">
        <f t="shared" si="0"/>
        <v>6</v>
      </c>
      <c r="C34" s="34">
        <f t="shared" si="0"/>
        <v>43374</v>
      </c>
      <c r="D34" s="35">
        <f t="shared" si="0"/>
        <v>100</v>
      </c>
      <c r="E34" s="35">
        <f t="shared" si="0"/>
        <v>4676.75</v>
      </c>
      <c r="F34" s="36"/>
      <c r="G34" s="35">
        <f t="shared" si="0"/>
        <v>1647.44</v>
      </c>
      <c r="H34" s="35">
        <f t="shared" si="0"/>
        <v>3129.31</v>
      </c>
      <c r="I34" s="14">
        <f t="shared" si="0"/>
        <v>430408.51999999996</v>
      </c>
      <c r="J34" s="7"/>
      <c r="K34" s="35">
        <f t="shared" si="0"/>
        <v>576.60399999999993</v>
      </c>
      <c r="L34" s="14">
        <f t="shared" si="0"/>
        <v>3524.1569999999992</v>
      </c>
      <c r="M34" s="7"/>
      <c r="N34" s="7"/>
      <c r="O34" s="7"/>
      <c r="P34" s="7"/>
      <c r="Q34" s="7"/>
      <c r="R34" s="7"/>
      <c r="S34" s="7"/>
      <c r="T34" s="7"/>
      <c r="U34" s="7"/>
      <c r="V34" s="7"/>
      <c r="W34" s="7"/>
      <c r="X34" s="7"/>
      <c r="Y34" s="7"/>
      <c r="Z34" s="7"/>
    </row>
    <row r="35" spans="1:26" ht="18" customHeight="1" x14ac:dyDescent="0.35">
      <c r="A35" s="6"/>
      <c r="B35" s="33">
        <f t="shared" si="0"/>
        <v>7</v>
      </c>
      <c r="C35" s="34">
        <f t="shared" si="0"/>
        <v>43405</v>
      </c>
      <c r="D35" s="35">
        <f t="shared" si="0"/>
        <v>100</v>
      </c>
      <c r="E35" s="35">
        <f t="shared" si="0"/>
        <v>4676.75</v>
      </c>
      <c r="F35" s="36"/>
      <c r="G35" s="35">
        <f t="shared" si="0"/>
        <v>1635.55</v>
      </c>
      <c r="H35" s="35">
        <f t="shared" si="0"/>
        <v>3141.2</v>
      </c>
      <c r="I35" s="14">
        <f t="shared" si="0"/>
        <v>427267.31999999995</v>
      </c>
      <c r="J35" s="7"/>
      <c r="K35" s="35">
        <f t="shared" si="0"/>
        <v>572.4425</v>
      </c>
      <c r="L35" s="14">
        <f t="shared" si="0"/>
        <v>4096.5994999999994</v>
      </c>
      <c r="M35" s="7"/>
      <c r="N35" s="7"/>
      <c r="O35" s="7"/>
      <c r="P35" s="7"/>
      <c r="Q35" s="7"/>
      <c r="R35" s="7"/>
      <c r="S35" s="7"/>
      <c r="T35" s="7"/>
      <c r="U35" s="7"/>
      <c r="V35" s="7"/>
      <c r="W35" s="7"/>
      <c r="X35" s="7"/>
      <c r="Y35" s="7"/>
      <c r="Z35" s="7"/>
    </row>
    <row r="36" spans="1:26" ht="18" customHeight="1" x14ac:dyDescent="0.35">
      <c r="A36" s="6"/>
      <c r="B36" s="33">
        <f t="shared" si="0"/>
        <v>8</v>
      </c>
      <c r="C36" s="34">
        <f t="shared" si="0"/>
        <v>43435</v>
      </c>
      <c r="D36" s="35">
        <f t="shared" si="0"/>
        <v>100</v>
      </c>
      <c r="E36" s="35">
        <f t="shared" si="0"/>
        <v>4676.75</v>
      </c>
      <c r="F36" s="36"/>
      <c r="G36" s="35">
        <f t="shared" si="0"/>
        <v>1623.62</v>
      </c>
      <c r="H36" s="35">
        <f t="shared" si="0"/>
        <v>3153.13</v>
      </c>
      <c r="I36" s="14">
        <f t="shared" si="0"/>
        <v>424114.18999999994</v>
      </c>
      <c r="J36" s="7"/>
      <c r="K36" s="35">
        <f t="shared" si="0"/>
        <v>568.26699999999994</v>
      </c>
      <c r="L36" s="14">
        <f t="shared" si="0"/>
        <v>4664.8664999999992</v>
      </c>
      <c r="M36" s="7"/>
      <c r="N36" s="7"/>
      <c r="O36" s="7"/>
      <c r="P36" s="7"/>
      <c r="Q36" s="7"/>
      <c r="R36" s="7"/>
      <c r="S36" s="7"/>
      <c r="T36" s="7"/>
      <c r="U36" s="7"/>
      <c r="V36" s="7"/>
      <c r="W36" s="7"/>
      <c r="X36" s="7"/>
      <c r="Y36" s="7"/>
      <c r="Z36" s="7"/>
    </row>
    <row r="37" spans="1:26" ht="18" customHeight="1" x14ac:dyDescent="0.35">
      <c r="A37" s="6"/>
      <c r="B37" s="33">
        <f t="shared" si="0"/>
        <v>9</v>
      </c>
      <c r="C37" s="34">
        <f t="shared" si="0"/>
        <v>43466</v>
      </c>
      <c r="D37" s="35">
        <f t="shared" si="0"/>
        <v>100</v>
      </c>
      <c r="E37" s="35">
        <f t="shared" si="0"/>
        <v>4676.75</v>
      </c>
      <c r="F37" s="36"/>
      <c r="G37" s="35">
        <f t="shared" si="0"/>
        <v>1611.63</v>
      </c>
      <c r="H37" s="35">
        <f t="shared" si="0"/>
        <v>3165.12</v>
      </c>
      <c r="I37" s="14">
        <f t="shared" si="0"/>
        <v>420949.06999999995</v>
      </c>
      <c r="J37" s="7"/>
      <c r="K37" s="35">
        <f t="shared" si="0"/>
        <v>564.07050000000004</v>
      </c>
      <c r="L37" s="14">
        <f t="shared" si="0"/>
        <v>5228.936999999999</v>
      </c>
      <c r="M37" s="7"/>
      <c r="N37" s="7"/>
      <c r="O37" s="7"/>
      <c r="P37" s="7"/>
      <c r="Q37" s="7"/>
      <c r="R37" s="7"/>
      <c r="S37" s="7"/>
      <c r="T37" s="7"/>
      <c r="U37" s="7"/>
      <c r="V37" s="7"/>
      <c r="W37" s="7"/>
      <c r="X37" s="7"/>
      <c r="Y37" s="7"/>
      <c r="Z37" s="7"/>
    </row>
    <row r="38" spans="1:26" ht="18" customHeight="1" x14ac:dyDescent="0.35">
      <c r="A38" s="6"/>
      <c r="B38" s="33">
        <f t="shared" si="0"/>
        <v>10</v>
      </c>
      <c r="C38" s="34">
        <f t="shared" si="0"/>
        <v>43497</v>
      </c>
      <c r="D38" s="35">
        <f t="shared" si="0"/>
        <v>100</v>
      </c>
      <c r="E38" s="35">
        <f t="shared" si="0"/>
        <v>4676.75</v>
      </c>
      <c r="F38" s="36"/>
      <c r="G38" s="35">
        <f t="shared" si="0"/>
        <v>1599.61</v>
      </c>
      <c r="H38" s="35">
        <f t="shared" si="0"/>
        <v>3177.1400000000003</v>
      </c>
      <c r="I38" s="14">
        <f t="shared" si="0"/>
        <v>417771.92999999993</v>
      </c>
      <c r="J38" s="7"/>
      <c r="K38" s="35">
        <f t="shared" si="0"/>
        <v>559.86349999999993</v>
      </c>
      <c r="L38" s="14">
        <f t="shared" si="0"/>
        <v>5788.8004999999994</v>
      </c>
      <c r="M38" s="7"/>
      <c r="N38" s="7"/>
      <c r="O38" s="7"/>
      <c r="P38" s="7"/>
      <c r="Q38" s="7"/>
      <c r="R38" s="7"/>
      <c r="S38" s="7"/>
      <c r="T38" s="7"/>
      <c r="U38" s="7"/>
      <c r="V38" s="7"/>
      <c r="W38" s="7"/>
      <c r="X38" s="7"/>
      <c r="Y38" s="7"/>
      <c r="Z38" s="7"/>
    </row>
    <row r="39" spans="1:26" ht="18" customHeight="1" x14ac:dyDescent="0.35">
      <c r="A39" s="6"/>
      <c r="B39" s="33">
        <f t="shared" si="0"/>
        <v>11</v>
      </c>
      <c r="C39" s="34">
        <f t="shared" si="0"/>
        <v>43525</v>
      </c>
      <c r="D39" s="35">
        <f t="shared" si="0"/>
        <v>100</v>
      </c>
      <c r="E39" s="35">
        <f t="shared" si="0"/>
        <v>4676.75</v>
      </c>
      <c r="F39" s="36"/>
      <c r="G39" s="35">
        <f t="shared" si="0"/>
        <v>1587.53</v>
      </c>
      <c r="H39" s="35">
        <f t="shared" si="0"/>
        <v>3189.2200000000003</v>
      </c>
      <c r="I39" s="14">
        <f t="shared" si="0"/>
        <v>414582.70999999996</v>
      </c>
      <c r="J39" s="7"/>
      <c r="K39" s="35">
        <f t="shared" si="0"/>
        <v>555.63549999999998</v>
      </c>
      <c r="L39" s="14">
        <f t="shared" si="0"/>
        <v>6344.4359999999997</v>
      </c>
      <c r="M39" s="7"/>
      <c r="N39" s="7"/>
      <c r="O39" s="7"/>
      <c r="P39" s="7"/>
      <c r="Q39" s="7"/>
      <c r="R39" s="7"/>
      <c r="S39" s="7"/>
      <c r="T39" s="7"/>
      <c r="U39" s="7"/>
      <c r="V39" s="7"/>
      <c r="W39" s="7"/>
      <c r="X39" s="7"/>
      <c r="Y39" s="7"/>
      <c r="Z39" s="7"/>
    </row>
    <row r="40" spans="1:26" ht="18" customHeight="1" x14ac:dyDescent="0.35">
      <c r="A40" s="6"/>
      <c r="B40" s="33">
        <f t="shared" si="0"/>
        <v>12</v>
      </c>
      <c r="C40" s="34">
        <f t="shared" si="0"/>
        <v>43556</v>
      </c>
      <c r="D40" s="35">
        <f t="shared" si="0"/>
        <v>2100</v>
      </c>
      <c r="E40" s="35">
        <f t="shared" si="0"/>
        <v>4676.75</v>
      </c>
      <c r="F40" s="36"/>
      <c r="G40" s="35">
        <f t="shared" si="0"/>
        <v>1575.41</v>
      </c>
      <c r="H40" s="35">
        <f t="shared" si="0"/>
        <v>5201.34</v>
      </c>
      <c r="I40" s="14">
        <f t="shared" si="0"/>
        <v>409381.36999999994</v>
      </c>
      <c r="J40" s="7"/>
      <c r="K40" s="35">
        <f t="shared" si="0"/>
        <v>551.39350000000002</v>
      </c>
      <c r="L40" s="14">
        <f t="shared" si="0"/>
        <v>6895.8294999999998</v>
      </c>
      <c r="M40" s="7"/>
      <c r="N40" s="7"/>
      <c r="O40" s="7"/>
      <c r="P40" s="7"/>
      <c r="Q40" s="7"/>
      <c r="R40" s="7"/>
      <c r="S40" s="7"/>
      <c r="T40" s="7"/>
      <c r="U40" s="7"/>
      <c r="V40" s="7"/>
      <c r="W40" s="7"/>
      <c r="X40" s="7"/>
      <c r="Y40" s="7"/>
      <c r="Z40" s="7"/>
    </row>
    <row r="41" spans="1:26" ht="18" customHeight="1" x14ac:dyDescent="0.35">
      <c r="A41" s="6"/>
      <c r="B41" s="33">
        <f t="shared" si="0"/>
        <v>13</v>
      </c>
      <c r="C41" s="34">
        <f t="shared" si="0"/>
        <v>43586</v>
      </c>
      <c r="D41" s="35">
        <f t="shared" si="0"/>
        <v>100</v>
      </c>
      <c r="E41" s="35">
        <f t="shared" si="0"/>
        <v>4676.75</v>
      </c>
      <c r="F41" s="37"/>
      <c r="G41" s="35">
        <f t="shared" si="0"/>
        <v>1555.65</v>
      </c>
      <c r="H41" s="35">
        <f t="shared" si="0"/>
        <v>3221.1</v>
      </c>
      <c r="I41" s="14">
        <f t="shared" si="0"/>
        <v>406160.26999999996</v>
      </c>
      <c r="J41" s="7"/>
      <c r="K41" s="35">
        <f t="shared" si="0"/>
        <v>544.47749999999996</v>
      </c>
      <c r="L41" s="14">
        <f t="shared" si="0"/>
        <v>7440.3069999999998</v>
      </c>
      <c r="M41" s="7"/>
      <c r="N41" s="7"/>
      <c r="O41" s="7"/>
      <c r="P41" s="7"/>
      <c r="Q41" s="7"/>
      <c r="R41" s="7"/>
      <c r="S41" s="7"/>
      <c r="T41" s="7"/>
      <c r="U41" s="7"/>
      <c r="V41" s="7"/>
      <c r="W41" s="7"/>
      <c r="X41" s="7"/>
      <c r="Y41" s="7"/>
      <c r="Z41" s="7"/>
    </row>
    <row r="42" spans="1:26" ht="18" customHeight="1" x14ac:dyDescent="0.35">
      <c r="A42" s="6"/>
      <c r="B42" s="33">
        <f t="shared" si="0"/>
        <v>14</v>
      </c>
      <c r="C42" s="34">
        <f t="shared" si="0"/>
        <v>43617</v>
      </c>
      <c r="D42" s="35">
        <f t="shared" si="0"/>
        <v>100</v>
      </c>
      <c r="E42" s="35">
        <f t="shared" si="0"/>
        <v>4676.75</v>
      </c>
      <c r="F42" s="37"/>
      <c r="G42" s="35">
        <f t="shared" si="0"/>
        <v>1543.41</v>
      </c>
      <c r="H42" s="35">
        <f t="shared" si="0"/>
        <v>3233.34</v>
      </c>
      <c r="I42" s="14">
        <f t="shared" si="0"/>
        <v>402926.92999999993</v>
      </c>
      <c r="J42" s="7"/>
      <c r="K42" s="35">
        <f t="shared" si="0"/>
        <v>540.19349999999997</v>
      </c>
      <c r="L42" s="14">
        <f t="shared" si="0"/>
        <v>7980.5005000000001</v>
      </c>
      <c r="M42" s="7"/>
      <c r="N42" s="7"/>
      <c r="O42" s="7"/>
      <c r="P42" s="7"/>
      <c r="Q42" s="7"/>
      <c r="R42" s="7"/>
      <c r="S42" s="7"/>
      <c r="T42" s="7"/>
      <c r="U42" s="7"/>
      <c r="V42" s="7"/>
      <c r="W42" s="7"/>
      <c r="X42" s="7"/>
      <c r="Y42" s="7"/>
      <c r="Z42" s="7"/>
    </row>
    <row r="43" spans="1:26" ht="18" customHeight="1" x14ac:dyDescent="0.35">
      <c r="A43" s="6"/>
      <c r="B43" s="33">
        <f t="shared" si="0"/>
        <v>15</v>
      </c>
      <c r="C43" s="34">
        <f t="shared" si="0"/>
        <v>43647</v>
      </c>
      <c r="D43" s="35">
        <f t="shared" si="0"/>
        <v>100</v>
      </c>
      <c r="E43" s="35">
        <f t="shared" si="0"/>
        <v>4676.75</v>
      </c>
      <c r="F43" s="37"/>
      <c r="G43" s="35">
        <f t="shared" si="0"/>
        <v>1531.12</v>
      </c>
      <c r="H43" s="35">
        <f t="shared" si="0"/>
        <v>3245.63</v>
      </c>
      <c r="I43" s="14">
        <f t="shared" si="0"/>
        <v>399681.29999999993</v>
      </c>
      <c r="J43" s="7"/>
      <c r="K43" s="35">
        <f t="shared" si="0"/>
        <v>535.89199999999994</v>
      </c>
      <c r="L43" s="14">
        <f t="shared" si="0"/>
        <v>8516.3924999999999</v>
      </c>
      <c r="M43" s="7"/>
      <c r="N43" s="7"/>
      <c r="O43" s="7"/>
      <c r="P43" s="7"/>
      <c r="Q43" s="7"/>
      <c r="R43" s="7"/>
      <c r="S43" s="7"/>
      <c r="T43" s="7"/>
      <c r="U43" s="7"/>
      <c r="V43" s="7"/>
      <c r="W43" s="7"/>
      <c r="X43" s="7"/>
      <c r="Y43" s="7"/>
      <c r="Z43" s="7"/>
    </row>
    <row r="44" spans="1:26" ht="18" customHeight="1" x14ac:dyDescent="0.35">
      <c r="A44" s="6"/>
      <c r="B44" s="33">
        <f t="shared" si="0"/>
        <v>16</v>
      </c>
      <c r="C44" s="34">
        <f t="shared" si="0"/>
        <v>43678</v>
      </c>
      <c r="D44" s="35">
        <f t="shared" si="0"/>
        <v>100</v>
      </c>
      <c r="E44" s="35">
        <f t="shared" si="0"/>
        <v>4676.75</v>
      </c>
      <c r="F44" s="37"/>
      <c r="G44" s="35">
        <f t="shared" si="0"/>
        <v>1518.79</v>
      </c>
      <c r="H44" s="35">
        <f t="shared" si="0"/>
        <v>3257.96</v>
      </c>
      <c r="I44" s="14">
        <f t="shared" si="0"/>
        <v>396423.33999999991</v>
      </c>
      <c r="J44" s="7"/>
      <c r="K44" s="35">
        <f t="shared" si="0"/>
        <v>531.57650000000001</v>
      </c>
      <c r="L44" s="14">
        <f t="shared" si="0"/>
        <v>9047.9689999999991</v>
      </c>
      <c r="M44" s="7"/>
      <c r="N44" s="7"/>
      <c r="O44" s="7"/>
      <c r="P44" s="7"/>
      <c r="Q44" s="7"/>
      <c r="R44" s="7"/>
      <c r="S44" s="7"/>
      <c r="T44" s="7"/>
      <c r="U44" s="7"/>
      <c r="V44" s="7"/>
      <c r="W44" s="7"/>
      <c r="X44" s="7"/>
      <c r="Y44" s="7"/>
      <c r="Z44" s="7"/>
    </row>
    <row r="45" spans="1:26" ht="18" customHeight="1" x14ac:dyDescent="0.35">
      <c r="A45" s="6"/>
      <c r="B45" s="33">
        <f t="shared" si="0"/>
        <v>17</v>
      </c>
      <c r="C45" s="34">
        <f t="shared" si="0"/>
        <v>43709</v>
      </c>
      <c r="D45" s="35">
        <f t="shared" si="0"/>
        <v>100</v>
      </c>
      <c r="E45" s="35">
        <f t="shared" si="0"/>
        <v>4676.75</v>
      </c>
      <c r="F45" s="37"/>
      <c r="G45" s="35">
        <f t="shared" si="0"/>
        <v>1506.41</v>
      </c>
      <c r="H45" s="35">
        <f t="shared" si="0"/>
        <v>3270.34</v>
      </c>
      <c r="I45" s="14">
        <f t="shared" si="0"/>
        <v>393152.99999999988</v>
      </c>
      <c r="J45" s="7"/>
      <c r="K45" s="35">
        <f t="shared" si="0"/>
        <v>527.24350000000004</v>
      </c>
      <c r="L45" s="14">
        <f t="shared" si="0"/>
        <v>9575.2124999999996</v>
      </c>
      <c r="M45" s="7"/>
      <c r="N45" s="7"/>
      <c r="O45" s="7"/>
      <c r="P45" s="7"/>
      <c r="Q45" s="7"/>
      <c r="R45" s="7"/>
      <c r="S45" s="7"/>
      <c r="T45" s="7"/>
      <c r="U45" s="7"/>
      <c r="V45" s="7"/>
      <c r="W45" s="7"/>
      <c r="X45" s="7"/>
      <c r="Y45" s="7"/>
      <c r="Z45" s="7"/>
    </row>
    <row r="46" spans="1:26" ht="18" customHeight="1" x14ac:dyDescent="0.35">
      <c r="A46" s="6"/>
      <c r="B46" s="33">
        <f t="shared" si="0"/>
        <v>18</v>
      </c>
      <c r="C46" s="34">
        <f t="shared" si="0"/>
        <v>43739</v>
      </c>
      <c r="D46" s="35">
        <f t="shared" si="0"/>
        <v>100</v>
      </c>
      <c r="E46" s="35">
        <f t="shared" si="0"/>
        <v>4676.75</v>
      </c>
      <c r="F46" s="37"/>
      <c r="G46" s="35">
        <f t="shared" si="0"/>
        <v>1493.98</v>
      </c>
      <c r="H46" s="35">
        <f t="shared" si="0"/>
        <v>3282.77</v>
      </c>
      <c r="I46" s="14">
        <f t="shared" si="0"/>
        <v>389870.22999999986</v>
      </c>
      <c r="J46" s="7"/>
      <c r="K46" s="35">
        <f t="shared" si="0"/>
        <v>522.89300000000003</v>
      </c>
      <c r="L46" s="14">
        <f t="shared" si="0"/>
        <v>10098.1055</v>
      </c>
      <c r="M46" s="7"/>
      <c r="N46" s="7"/>
      <c r="O46" s="7"/>
      <c r="P46" s="7"/>
      <c r="Q46" s="7"/>
      <c r="R46" s="7"/>
      <c r="S46" s="7"/>
      <c r="T46" s="7"/>
      <c r="U46" s="7"/>
      <c r="V46" s="7"/>
      <c r="W46" s="7"/>
      <c r="X46" s="7"/>
      <c r="Y46" s="7"/>
      <c r="Z46" s="7"/>
    </row>
    <row r="47" spans="1:26" ht="18" customHeight="1" x14ac:dyDescent="0.35">
      <c r="A47" s="6"/>
      <c r="B47" s="33">
        <f t="shared" si="0"/>
        <v>19</v>
      </c>
      <c r="C47" s="34">
        <f t="shared" si="0"/>
        <v>43770</v>
      </c>
      <c r="D47" s="35">
        <f t="shared" si="0"/>
        <v>100</v>
      </c>
      <c r="E47" s="35">
        <f t="shared" si="0"/>
        <v>4676.75</v>
      </c>
      <c r="F47" s="37"/>
      <c r="G47" s="35">
        <f t="shared" si="0"/>
        <v>1481.51</v>
      </c>
      <c r="H47" s="35">
        <f t="shared" si="0"/>
        <v>3295.24</v>
      </c>
      <c r="I47" s="14">
        <f t="shared" si="0"/>
        <v>386574.98999999987</v>
      </c>
      <c r="J47" s="7"/>
      <c r="K47" s="35">
        <f t="shared" si="0"/>
        <v>518.52850000000001</v>
      </c>
      <c r="L47" s="14">
        <f t="shared" si="0"/>
        <v>10616.634</v>
      </c>
      <c r="M47" s="7"/>
      <c r="N47" s="7"/>
      <c r="O47" s="7"/>
      <c r="P47" s="7"/>
      <c r="Q47" s="7"/>
      <c r="R47" s="7"/>
      <c r="S47" s="7"/>
      <c r="T47" s="7"/>
      <c r="U47" s="7"/>
      <c r="V47" s="7"/>
      <c r="W47" s="7"/>
      <c r="X47" s="7"/>
      <c r="Y47" s="7"/>
      <c r="Z47" s="7"/>
    </row>
    <row r="48" spans="1:26" ht="18" customHeight="1" x14ac:dyDescent="0.35">
      <c r="A48" s="6"/>
      <c r="B48" s="33">
        <f t="shared" si="0"/>
        <v>20</v>
      </c>
      <c r="C48" s="34">
        <f t="shared" si="0"/>
        <v>43800</v>
      </c>
      <c r="D48" s="35">
        <f t="shared" si="0"/>
        <v>100</v>
      </c>
      <c r="E48" s="35">
        <f t="shared" si="0"/>
        <v>4676.75</v>
      </c>
      <c r="F48" s="37"/>
      <c r="G48" s="35">
        <f t="shared" si="0"/>
        <v>1468.98</v>
      </c>
      <c r="H48" s="35">
        <f t="shared" si="0"/>
        <v>3307.77</v>
      </c>
      <c r="I48" s="14">
        <f t="shared" si="0"/>
        <v>383267.21999999986</v>
      </c>
      <c r="J48" s="7"/>
      <c r="K48" s="35">
        <f t="shared" si="0"/>
        <v>514.14300000000003</v>
      </c>
      <c r="L48" s="14">
        <f t="shared" si="0"/>
        <v>11130.777</v>
      </c>
      <c r="M48" s="7"/>
      <c r="N48" s="7"/>
      <c r="O48" s="7"/>
      <c r="P48" s="7"/>
      <c r="Q48" s="7"/>
      <c r="R48" s="7"/>
      <c r="S48" s="7"/>
      <c r="T48" s="7"/>
      <c r="U48" s="7"/>
      <c r="V48" s="7"/>
      <c r="W48" s="7"/>
      <c r="X48" s="7"/>
      <c r="Y48" s="7"/>
      <c r="Z48" s="7"/>
    </row>
    <row r="49" spans="1:26" ht="18" customHeight="1" x14ac:dyDescent="0.35">
      <c r="A49" s="6"/>
      <c r="B49" s="33">
        <f t="shared" si="0"/>
        <v>21</v>
      </c>
      <c r="C49" s="34">
        <f t="shared" si="0"/>
        <v>43831</v>
      </c>
      <c r="D49" s="35">
        <f t="shared" si="0"/>
        <v>100</v>
      </c>
      <c r="E49" s="35">
        <f t="shared" si="0"/>
        <v>4676.75</v>
      </c>
      <c r="F49" s="37"/>
      <c r="G49" s="35">
        <f t="shared" si="0"/>
        <v>1456.42</v>
      </c>
      <c r="H49" s="35">
        <f t="shared" si="0"/>
        <v>3320.33</v>
      </c>
      <c r="I49" s="14">
        <f t="shared" si="0"/>
        <v>379946.88999999984</v>
      </c>
      <c r="J49" s="7"/>
      <c r="K49" s="35">
        <f t="shared" si="0"/>
        <v>509.74700000000001</v>
      </c>
      <c r="L49" s="14">
        <f t="shared" si="0"/>
        <v>11640.523999999999</v>
      </c>
      <c r="M49" s="7"/>
      <c r="N49" s="7"/>
      <c r="O49" s="7"/>
      <c r="P49" s="7"/>
      <c r="Q49" s="7"/>
      <c r="R49" s="7"/>
      <c r="S49" s="7"/>
      <c r="T49" s="7"/>
      <c r="U49" s="7"/>
      <c r="V49" s="7"/>
      <c r="W49" s="7"/>
      <c r="X49" s="7"/>
      <c r="Y49" s="7"/>
      <c r="Z49" s="7"/>
    </row>
    <row r="50" spans="1:26" ht="18" customHeight="1" x14ac:dyDescent="0.35">
      <c r="A50" s="6"/>
      <c r="B50" s="33">
        <f t="shared" si="0"/>
        <v>22</v>
      </c>
      <c r="C50" s="34">
        <f t="shared" si="0"/>
        <v>43862</v>
      </c>
      <c r="D50" s="35">
        <f t="shared" si="0"/>
        <v>100</v>
      </c>
      <c r="E50" s="35">
        <f t="shared" si="0"/>
        <v>4676.75</v>
      </c>
      <c r="F50" s="37"/>
      <c r="G50" s="35">
        <f t="shared" si="0"/>
        <v>1443.8</v>
      </c>
      <c r="H50" s="35">
        <f t="shared" si="0"/>
        <v>3332.95</v>
      </c>
      <c r="I50" s="14">
        <f t="shared" si="0"/>
        <v>376613.93999999983</v>
      </c>
      <c r="J50" s="7"/>
      <c r="K50" s="35">
        <f t="shared" si="0"/>
        <v>505.32999999999993</v>
      </c>
      <c r="L50" s="14">
        <f t="shared" si="0"/>
        <v>12145.853999999999</v>
      </c>
      <c r="M50" s="7"/>
      <c r="N50" s="7"/>
      <c r="O50" s="7"/>
      <c r="P50" s="7"/>
      <c r="Q50" s="7"/>
      <c r="R50" s="7"/>
      <c r="S50" s="7"/>
      <c r="T50" s="7"/>
      <c r="U50" s="7"/>
      <c r="V50" s="7"/>
      <c r="W50" s="7"/>
      <c r="X50" s="7"/>
      <c r="Y50" s="7"/>
      <c r="Z50" s="7"/>
    </row>
    <row r="51" spans="1:26" ht="18" customHeight="1" x14ac:dyDescent="0.35">
      <c r="A51" s="6"/>
      <c r="B51" s="33">
        <f t="shared" si="0"/>
        <v>23</v>
      </c>
      <c r="C51" s="34">
        <f t="shared" si="0"/>
        <v>43891</v>
      </c>
      <c r="D51" s="35">
        <f t="shared" si="0"/>
        <v>100</v>
      </c>
      <c r="E51" s="35">
        <f t="shared" si="0"/>
        <v>4676.75</v>
      </c>
      <c r="F51" s="37"/>
      <c r="G51" s="35">
        <f t="shared" si="0"/>
        <v>1431.13</v>
      </c>
      <c r="H51" s="35">
        <f t="shared" si="0"/>
        <v>3345.62</v>
      </c>
      <c r="I51" s="14">
        <f t="shared" si="0"/>
        <v>373268.31999999983</v>
      </c>
      <c r="J51" s="7"/>
      <c r="K51" s="35">
        <f t="shared" si="0"/>
        <v>500.89550000000003</v>
      </c>
      <c r="L51" s="14">
        <f t="shared" si="0"/>
        <v>12646.7495</v>
      </c>
      <c r="M51" s="7"/>
      <c r="N51" s="7"/>
      <c r="O51" s="7"/>
      <c r="P51" s="7"/>
      <c r="Q51" s="7"/>
      <c r="R51" s="7"/>
      <c r="S51" s="7"/>
      <c r="T51" s="7"/>
      <c r="U51" s="7"/>
      <c r="V51" s="7"/>
      <c r="W51" s="7"/>
      <c r="X51" s="7"/>
      <c r="Y51" s="7"/>
      <c r="Z51" s="7"/>
    </row>
    <row r="52" spans="1:26" ht="18" customHeight="1" x14ac:dyDescent="0.35">
      <c r="A52" s="6"/>
      <c r="B52" s="33">
        <f t="shared" si="0"/>
        <v>24</v>
      </c>
      <c r="C52" s="34">
        <f t="shared" si="0"/>
        <v>43922</v>
      </c>
      <c r="D52" s="35">
        <f t="shared" si="0"/>
        <v>2100</v>
      </c>
      <c r="E52" s="35">
        <f t="shared" si="0"/>
        <v>4676.75</v>
      </c>
      <c r="F52" s="37"/>
      <c r="G52" s="35">
        <f t="shared" si="0"/>
        <v>1418.42</v>
      </c>
      <c r="H52" s="35">
        <f t="shared" si="0"/>
        <v>5358.33</v>
      </c>
      <c r="I52" s="14">
        <f t="shared" si="0"/>
        <v>367909.98999999982</v>
      </c>
      <c r="J52" s="7"/>
      <c r="K52" s="35">
        <f t="shared" si="0"/>
        <v>496.447</v>
      </c>
      <c r="L52" s="14">
        <f t="shared" si="0"/>
        <v>13143.1965</v>
      </c>
      <c r="M52" s="7"/>
      <c r="N52" s="7"/>
      <c r="O52" s="7"/>
      <c r="P52" s="7"/>
      <c r="Q52" s="7"/>
      <c r="R52" s="7"/>
      <c r="S52" s="7"/>
      <c r="T52" s="7"/>
      <c r="U52" s="7"/>
      <c r="V52" s="7"/>
      <c r="W52" s="7"/>
      <c r="X52" s="7"/>
      <c r="Y52" s="7"/>
      <c r="Z52" s="7"/>
    </row>
    <row r="53" spans="1:26" ht="18" customHeight="1" x14ac:dyDescent="0.35">
      <c r="A53" s="6"/>
      <c r="B53" s="33">
        <f t="shared" si="0"/>
        <v>25</v>
      </c>
      <c r="C53" s="34">
        <f t="shared" si="0"/>
        <v>43952</v>
      </c>
      <c r="D53" s="35">
        <f t="shared" si="0"/>
        <v>100</v>
      </c>
      <c r="E53" s="35">
        <f t="shared" si="0"/>
        <v>4676.75</v>
      </c>
      <c r="F53" s="37"/>
      <c r="G53" s="35">
        <f t="shared" si="0"/>
        <v>1398.06</v>
      </c>
      <c r="H53" s="35">
        <f t="shared" si="0"/>
        <v>3378.69</v>
      </c>
      <c r="I53" s="14">
        <f t="shared" si="0"/>
        <v>364531.29999999981</v>
      </c>
      <c r="J53" s="7"/>
      <c r="K53" s="35">
        <f t="shared" si="0"/>
        <v>489.32099999999997</v>
      </c>
      <c r="L53" s="14">
        <f t="shared" si="0"/>
        <v>13632.5175</v>
      </c>
      <c r="M53" s="7"/>
      <c r="N53" s="7"/>
      <c r="O53" s="7"/>
      <c r="P53" s="7"/>
      <c r="Q53" s="7"/>
      <c r="R53" s="7"/>
      <c r="S53" s="7"/>
      <c r="T53" s="7"/>
      <c r="U53" s="7"/>
      <c r="V53" s="7"/>
      <c r="W53" s="7"/>
      <c r="X53" s="7"/>
      <c r="Y53" s="7"/>
      <c r="Z53" s="7"/>
    </row>
    <row r="54" spans="1:26" ht="18" customHeight="1" x14ac:dyDescent="0.35">
      <c r="A54" s="6"/>
      <c r="B54" s="33">
        <f t="shared" si="0"/>
        <v>26</v>
      </c>
      <c r="C54" s="34">
        <f t="shared" si="0"/>
        <v>43983</v>
      </c>
      <c r="D54" s="35">
        <f t="shared" si="0"/>
        <v>100</v>
      </c>
      <c r="E54" s="35">
        <f t="shared" si="0"/>
        <v>4676.75</v>
      </c>
      <c r="F54" s="37"/>
      <c r="G54" s="35">
        <f t="shared" si="0"/>
        <v>1385.22</v>
      </c>
      <c r="H54" s="35">
        <f t="shared" si="0"/>
        <v>3391.5299999999997</v>
      </c>
      <c r="I54" s="14">
        <f t="shared" si="0"/>
        <v>361139.76999999979</v>
      </c>
      <c r="J54" s="7"/>
      <c r="K54" s="35">
        <f t="shared" si="0"/>
        <v>484.827</v>
      </c>
      <c r="L54" s="14">
        <f t="shared" si="0"/>
        <v>14117.344499999999</v>
      </c>
      <c r="M54" s="7"/>
      <c r="N54" s="7"/>
      <c r="O54" s="7"/>
      <c r="P54" s="7"/>
      <c r="Q54" s="7"/>
      <c r="R54" s="7"/>
      <c r="S54" s="7"/>
      <c r="T54" s="7"/>
      <c r="U54" s="7"/>
      <c r="V54" s="7"/>
      <c r="W54" s="7"/>
      <c r="X54" s="7"/>
      <c r="Y54" s="7"/>
      <c r="Z54" s="7"/>
    </row>
    <row r="55" spans="1:26" ht="18" customHeight="1" x14ac:dyDescent="0.35">
      <c r="A55" s="6"/>
      <c r="B55" s="33">
        <f t="shared" si="0"/>
        <v>27</v>
      </c>
      <c r="C55" s="34">
        <f t="shared" si="0"/>
        <v>44013</v>
      </c>
      <c r="D55" s="35">
        <f t="shared" si="0"/>
        <v>100</v>
      </c>
      <c r="E55" s="35">
        <f t="shared" si="0"/>
        <v>4676.75</v>
      </c>
      <c r="F55" s="37"/>
      <c r="G55" s="35">
        <f t="shared" si="0"/>
        <v>1372.33</v>
      </c>
      <c r="H55" s="35">
        <f t="shared" si="0"/>
        <v>3404.42</v>
      </c>
      <c r="I55" s="14">
        <f t="shared" si="0"/>
        <v>357735.3499999998</v>
      </c>
      <c r="J55" s="7"/>
      <c r="K55" s="35">
        <f t="shared" si="0"/>
        <v>480.31549999999993</v>
      </c>
      <c r="L55" s="14">
        <f t="shared" si="0"/>
        <v>14597.66</v>
      </c>
      <c r="M55" s="7"/>
      <c r="N55" s="7"/>
      <c r="O55" s="7"/>
      <c r="P55" s="7"/>
      <c r="Q55" s="7"/>
      <c r="R55" s="7"/>
      <c r="S55" s="7"/>
      <c r="T55" s="7"/>
      <c r="U55" s="7"/>
      <c r="V55" s="7"/>
      <c r="W55" s="7"/>
      <c r="X55" s="7"/>
      <c r="Y55" s="7"/>
      <c r="Z55" s="7"/>
    </row>
    <row r="56" spans="1:26" ht="18" customHeight="1" x14ac:dyDescent="0.35">
      <c r="A56" s="6"/>
      <c r="B56" s="33">
        <f t="shared" si="0"/>
        <v>28</v>
      </c>
      <c r="C56" s="34">
        <f t="shared" si="0"/>
        <v>44044</v>
      </c>
      <c r="D56" s="35">
        <f t="shared" si="0"/>
        <v>100</v>
      </c>
      <c r="E56" s="35">
        <f t="shared" si="0"/>
        <v>4676.75</v>
      </c>
      <c r="F56" s="37"/>
      <c r="G56" s="35">
        <f t="shared" si="0"/>
        <v>1359.39</v>
      </c>
      <c r="H56" s="35">
        <f t="shared" si="0"/>
        <v>3417.3599999999997</v>
      </c>
      <c r="I56" s="14">
        <f t="shared" si="0"/>
        <v>354317.98999999982</v>
      </c>
      <c r="J56" s="7"/>
      <c r="K56" s="35">
        <f t="shared" si="0"/>
        <v>475.78649999999999</v>
      </c>
      <c r="L56" s="14">
        <f t="shared" si="0"/>
        <v>15073.4465</v>
      </c>
      <c r="M56" s="7"/>
      <c r="N56" s="7"/>
      <c r="O56" s="7"/>
      <c r="P56" s="7"/>
      <c r="Q56" s="7"/>
      <c r="R56" s="7"/>
      <c r="S56" s="7"/>
      <c r="T56" s="7"/>
      <c r="U56" s="7"/>
      <c r="V56" s="7"/>
      <c r="W56" s="7"/>
      <c r="X56" s="7"/>
      <c r="Y56" s="7"/>
      <c r="Z56" s="7"/>
    </row>
    <row r="57" spans="1:26" ht="18" customHeight="1" x14ac:dyDescent="0.35">
      <c r="A57" s="6"/>
      <c r="B57" s="33">
        <f t="shared" si="0"/>
        <v>29</v>
      </c>
      <c r="C57" s="34">
        <f t="shared" si="0"/>
        <v>44075</v>
      </c>
      <c r="D57" s="35">
        <f t="shared" si="0"/>
        <v>100</v>
      </c>
      <c r="E57" s="35">
        <f t="shared" si="0"/>
        <v>4676.75</v>
      </c>
      <c r="F57" s="37"/>
      <c r="G57" s="35">
        <f t="shared" si="0"/>
        <v>1346.41</v>
      </c>
      <c r="H57" s="35">
        <f t="shared" si="0"/>
        <v>3430.34</v>
      </c>
      <c r="I57" s="14">
        <f t="shared" si="0"/>
        <v>350887.64999999979</v>
      </c>
      <c r="J57" s="7"/>
      <c r="K57" s="35">
        <f t="shared" si="0"/>
        <v>471.24349999999998</v>
      </c>
      <c r="L57" s="14">
        <f t="shared" si="0"/>
        <v>15544.69</v>
      </c>
      <c r="M57" s="7"/>
      <c r="N57" s="7"/>
      <c r="O57" s="7"/>
      <c r="P57" s="7"/>
      <c r="Q57" s="7"/>
      <c r="R57" s="7"/>
      <c r="S57" s="7"/>
      <c r="T57" s="7"/>
      <c r="U57" s="7"/>
      <c r="V57" s="7"/>
      <c r="W57" s="7"/>
      <c r="X57" s="7"/>
      <c r="Y57" s="7"/>
      <c r="Z57" s="7"/>
    </row>
    <row r="58" spans="1:26" ht="18" customHeight="1" x14ac:dyDescent="0.35">
      <c r="A58" s="6"/>
      <c r="B58" s="33">
        <f t="shared" si="0"/>
        <v>30</v>
      </c>
      <c r="C58" s="34">
        <f t="shared" si="0"/>
        <v>44105</v>
      </c>
      <c r="D58" s="35">
        <f t="shared" si="0"/>
        <v>100</v>
      </c>
      <c r="E58" s="35">
        <f t="shared" si="0"/>
        <v>4676.75</v>
      </c>
      <c r="F58" s="37"/>
      <c r="G58" s="35">
        <f t="shared" si="0"/>
        <v>1333.37</v>
      </c>
      <c r="H58" s="35">
        <f t="shared" si="0"/>
        <v>3443.38</v>
      </c>
      <c r="I58" s="14">
        <f t="shared" si="0"/>
        <v>347444.26999999979</v>
      </c>
      <c r="J58" s="7"/>
      <c r="K58" s="35">
        <f t="shared" si="0"/>
        <v>466.6794999999999</v>
      </c>
      <c r="L58" s="14">
        <f t="shared" si="0"/>
        <v>16011.369500000001</v>
      </c>
      <c r="M58" s="7"/>
      <c r="N58" s="7"/>
      <c r="O58" s="7"/>
      <c r="P58" s="7"/>
      <c r="Q58" s="7"/>
      <c r="R58" s="7"/>
      <c r="S58" s="7"/>
      <c r="T58" s="7"/>
      <c r="U58" s="7"/>
      <c r="V58" s="7"/>
      <c r="W58" s="7"/>
      <c r="X58" s="7"/>
      <c r="Y58" s="7"/>
      <c r="Z58" s="7"/>
    </row>
    <row r="59" spans="1:26" ht="18" customHeight="1" x14ac:dyDescent="0.35">
      <c r="A59" s="6"/>
      <c r="B59" s="33">
        <f t="shared" si="0"/>
        <v>31</v>
      </c>
      <c r="C59" s="34">
        <f t="shared" si="0"/>
        <v>44136</v>
      </c>
      <c r="D59" s="35">
        <f t="shared" si="0"/>
        <v>100</v>
      </c>
      <c r="E59" s="35">
        <f t="shared" si="0"/>
        <v>4676.75</v>
      </c>
      <c r="F59" s="37"/>
      <c r="G59" s="35">
        <f t="shared" si="0"/>
        <v>1320.29</v>
      </c>
      <c r="H59" s="35">
        <f t="shared" si="0"/>
        <v>3456.46</v>
      </c>
      <c r="I59" s="14">
        <f t="shared" si="0"/>
        <v>343987.80999999976</v>
      </c>
      <c r="J59" s="7"/>
      <c r="K59" s="35">
        <f t="shared" si="0"/>
        <v>462.10149999999993</v>
      </c>
      <c r="L59" s="14">
        <f t="shared" si="0"/>
        <v>16473.471000000001</v>
      </c>
      <c r="M59" s="7"/>
      <c r="N59" s="7"/>
      <c r="O59" s="7"/>
      <c r="P59" s="7"/>
      <c r="Q59" s="7"/>
      <c r="R59" s="7"/>
      <c r="S59" s="7"/>
      <c r="T59" s="7"/>
      <c r="U59" s="7"/>
      <c r="V59" s="7"/>
      <c r="W59" s="7"/>
      <c r="X59" s="7"/>
      <c r="Y59" s="7"/>
      <c r="Z59" s="7"/>
    </row>
    <row r="60" spans="1:26" ht="18" customHeight="1" x14ac:dyDescent="0.35">
      <c r="A60" s="6"/>
      <c r="B60" s="33">
        <f t="shared" si="0"/>
        <v>32</v>
      </c>
      <c r="C60" s="34">
        <f t="shared" si="0"/>
        <v>44166</v>
      </c>
      <c r="D60" s="35">
        <f t="shared" si="0"/>
        <v>100</v>
      </c>
      <c r="E60" s="35">
        <f t="shared" si="0"/>
        <v>4676.75</v>
      </c>
      <c r="F60" s="37"/>
      <c r="G60" s="35">
        <f t="shared" si="0"/>
        <v>1307.1500000000001</v>
      </c>
      <c r="H60" s="35">
        <f t="shared" si="0"/>
        <v>3469.6</v>
      </c>
      <c r="I60" s="14">
        <f t="shared" si="0"/>
        <v>340518.20999999979</v>
      </c>
      <c r="J60" s="7"/>
      <c r="K60" s="35">
        <f t="shared" si="0"/>
        <v>457.5025</v>
      </c>
      <c r="L60" s="14">
        <f t="shared" si="0"/>
        <v>16930.9735</v>
      </c>
      <c r="M60" s="7"/>
      <c r="N60" s="7"/>
      <c r="O60" s="7"/>
      <c r="P60" s="7"/>
      <c r="Q60" s="7"/>
      <c r="R60" s="7"/>
      <c r="S60" s="7"/>
      <c r="T60" s="7"/>
      <c r="U60" s="7"/>
      <c r="V60" s="7"/>
      <c r="W60" s="7"/>
      <c r="X60" s="7"/>
      <c r="Y60" s="7"/>
      <c r="Z60" s="7"/>
    </row>
    <row r="61" spans="1:26" ht="18" customHeight="1" x14ac:dyDescent="0.35">
      <c r="A61" s="6"/>
      <c r="B61" s="33">
        <f t="shared" si="0"/>
        <v>33</v>
      </c>
      <c r="C61" s="34">
        <f t="shared" si="0"/>
        <v>44197</v>
      </c>
      <c r="D61" s="35">
        <f t="shared" si="0"/>
        <v>100</v>
      </c>
      <c r="E61" s="35">
        <f t="shared" si="0"/>
        <v>4676.75</v>
      </c>
      <c r="F61" s="37"/>
      <c r="G61" s="35">
        <f t="shared" si="0"/>
        <v>1293.97</v>
      </c>
      <c r="H61" s="35">
        <f t="shared" si="0"/>
        <v>3482.7799999999997</v>
      </c>
      <c r="I61" s="14">
        <f t="shared" si="0"/>
        <v>337035.42999999976</v>
      </c>
      <c r="J61" s="7"/>
      <c r="K61" s="35">
        <f t="shared" si="0"/>
        <v>452.8895</v>
      </c>
      <c r="L61" s="14">
        <f t="shared" si="0"/>
        <v>17383.863000000001</v>
      </c>
      <c r="M61" s="7"/>
      <c r="N61" s="7"/>
      <c r="O61" s="7"/>
      <c r="P61" s="7"/>
      <c r="Q61" s="7"/>
      <c r="R61" s="7"/>
      <c r="S61" s="7"/>
      <c r="T61" s="7"/>
      <c r="U61" s="7"/>
      <c r="V61" s="7"/>
      <c r="W61" s="7"/>
      <c r="X61" s="7"/>
      <c r="Y61" s="7"/>
      <c r="Z61" s="7"/>
    </row>
    <row r="62" spans="1:26" ht="18" customHeight="1" x14ac:dyDescent="0.35">
      <c r="A62" s="6"/>
      <c r="B62" s="33">
        <f t="shared" si="0"/>
        <v>34</v>
      </c>
      <c r="C62" s="34">
        <f t="shared" si="0"/>
        <v>44228</v>
      </c>
      <c r="D62" s="35">
        <f t="shared" si="0"/>
        <v>100</v>
      </c>
      <c r="E62" s="35">
        <f t="shared" si="0"/>
        <v>4676.75</v>
      </c>
      <c r="F62" s="37"/>
      <c r="G62" s="35">
        <f t="shared" si="0"/>
        <v>1280.73</v>
      </c>
      <c r="H62" s="35">
        <f t="shared" si="0"/>
        <v>3496.02</v>
      </c>
      <c r="I62" s="14">
        <f t="shared" si="0"/>
        <v>333539.40999999974</v>
      </c>
      <c r="J62" s="7"/>
      <c r="K62" s="35">
        <f t="shared" si="0"/>
        <v>448.25549999999998</v>
      </c>
      <c r="L62" s="14">
        <f t="shared" si="0"/>
        <v>17832.1185</v>
      </c>
      <c r="M62" s="7"/>
      <c r="N62" s="7"/>
      <c r="O62" s="7"/>
      <c r="P62" s="7"/>
      <c r="Q62" s="7"/>
      <c r="R62" s="7"/>
      <c r="S62" s="7"/>
      <c r="T62" s="7"/>
      <c r="U62" s="7"/>
      <c r="V62" s="7"/>
      <c r="W62" s="7"/>
      <c r="X62" s="7"/>
      <c r="Y62" s="7"/>
      <c r="Z62" s="7"/>
    </row>
    <row r="63" spans="1:26" ht="18" customHeight="1" x14ac:dyDescent="0.35">
      <c r="A63" s="6"/>
      <c r="B63" s="33">
        <f t="shared" si="0"/>
        <v>35</v>
      </c>
      <c r="C63" s="34">
        <f t="shared" si="0"/>
        <v>44256</v>
      </c>
      <c r="D63" s="35">
        <f t="shared" si="0"/>
        <v>100</v>
      </c>
      <c r="E63" s="35">
        <f t="shared" si="0"/>
        <v>4676.75</v>
      </c>
      <c r="F63" s="37"/>
      <c r="G63" s="35">
        <f t="shared" si="0"/>
        <v>1267.45</v>
      </c>
      <c r="H63" s="35">
        <f t="shared" si="0"/>
        <v>3509.3</v>
      </c>
      <c r="I63" s="14">
        <f t="shared" si="0"/>
        <v>330030.10999999975</v>
      </c>
      <c r="J63" s="7"/>
      <c r="K63" s="35">
        <f t="shared" si="0"/>
        <v>443.60750000000002</v>
      </c>
      <c r="L63" s="14">
        <f t="shared" si="0"/>
        <v>18275.725999999999</v>
      </c>
      <c r="M63" s="7"/>
      <c r="N63" s="7"/>
      <c r="O63" s="7"/>
      <c r="P63" s="7"/>
      <c r="Q63" s="7"/>
      <c r="R63" s="7"/>
      <c r="S63" s="7"/>
      <c r="T63" s="7"/>
      <c r="U63" s="7"/>
      <c r="V63" s="7"/>
      <c r="W63" s="7"/>
      <c r="X63" s="7"/>
      <c r="Y63" s="7"/>
      <c r="Z63" s="7"/>
    </row>
    <row r="64" spans="1:26" ht="18" customHeight="1" x14ac:dyDescent="0.35">
      <c r="A64" s="6"/>
      <c r="B64" s="33">
        <f t="shared" si="0"/>
        <v>36</v>
      </c>
      <c r="C64" s="34">
        <f t="shared" si="0"/>
        <v>44287</v>
      </c>
      <c r="D64" s="35">
        <f t="shared" si="0"/>
        <v>2100</v>
      </c>
      <c r="E64" s="35">
        <f t="shared" si="0"/>
        <v>4676.75</v>
      </c>
      <c r="F64" s="37"/>
      <c r="G64" s="35">
        <f t="shared" si="0"/>
        <v>1254.1099999999999</v>
      </c>
      <c r="H64" s="35">
        <f t="shared" si="0"/>
        <v>5522.64</v>
      </c>
      <c r="I64" s="14">
        <f t="shared" si="0"/>
        <v>324507.46999999974</v>
      </c>
      <c r="J64" s="7"/>
      <c r="K64" s="35">
        <f t="shared" si="0"/>
        <v>438.93849999999992</v>
      </c>
      <c r="L64" s="14">
        <f t="shared" si="0"/>
        <v>18714.664499999999</v>
      </c>
      <c r="M64" s="7"/>
      <c r="N64" s="7"/>
      <c r="O64" s="7"/>
      <c r="P64" s="7"/>
      <c r="Q64" s="7"/>
      <c r="R64" s="7"/>
      <c r="S64" s="7"/>
      <c r="T64" s="7"/>
      <c r="U64" s="7"/>
      <c r="V64" s="7"/>
      <c r="W64" s="7"/>
      <c r="X64" s="7"/>
      <c r="Y64" s="7"/>
      <c r="Z64" s="7"/>
    </row>
    <row r="65" spans="1:26" ht="18" customHeight="1" x14ac:dyDescent="0.35">
      <c r="A65" s="6"/>
      <c r="B65" s="33">
        <f t="shared" si="0"/>
        <v>37</v>
      </c>
      <c r="C65" s="34">
        <f t="shared" si="0"/>
        <v>44317</v>
      </c>
      <c r="D65" s="35">
        <f t="shared" si="0"/>
        <v>100</v>
      </c>
      <c r="E65" s="35">
        <f t="shared" si="0"/>
        <v>4676.75</v>
      </c>
      <c r="F65" s="37"/>
      <c r="G65" s="35">
        <f t="shared" si="0"/>
        <v>1233.1300000000001</v>
      </c>
      <c r="H65" s="35">
        <f t="shared" si="0"/>
        <v>3543.62</v>
      </c>
      <c r="I65" s="14">
        <f t="shared" si="0"/>
        <v>320963.84999999974</v>
      </c>
      <c r="J65" s="7"/>
      <c r="K65" s="35">
        <f t="shared" si="0"/>
        <v>431.59550000000002</v>
      </c>
      <c r="L65" s="14">
        <f t="shared" si="0"/>
        <v>19146.259999999998</v>
      </c>
      <c r="M65" s="7"/>
      <c r="N65" s="7"/>
      <c r="O65" s="7"/>
      <c r="P65" s="7"/>
      <c r="Q65" s="7"/>
      <c r="R65" s="7"/>
      <c r="S65" s="7"/>
      <c r="T65" s="7"/>
      <c r="U65" s="7"/>
      <c r="V65" s="7"/>
      <c r="W65" s="7"/>
      <c r="X65" s="7"/>
      <c r="Y65" s="7"/>
      <c r="Z65" s="7"/>
    </row>
    <row r="66" spans="1:26" ht="18" customHeight="1" x14ac:dyDescent="0.35">
      <c r="A66" s="6"/>
      <c r="B66" s="33">
        <f t="shared" si="0"/>
        <v>38</v>
      </c>
      <c r="C66" s="34">
        <f t="shared" si="0"/>
        <v>44348</v>
      </c>
      <c r="D66" s="35">
        <f t="shared" si="0"/>
        <v>100</v>
      </c>
      <c r="E66" s="35">
        <f t="shared" si="0"/>
        <v>4676.75</v>
      </c>
      <c r="F66" s="37"/>
      <c r="G66" s="35">
        <f t="shared" si="0"/>
        <v>1219.6600000000001</v>
      </c>
      <c r="H66" s="35">
        <f t="shared" si="0"/>
        <v>3557.09</v>
      </c>
      <c r="I66" s="14">
        <f t="shared" si="0"/>
        <v>317406.75999999972</v>
      </c>
      <c r="J66" s="7"/>
      <c r="K66" s="35">
        <f t="shared" si="0"/>
        <v>426.88100000000003</v>
      </c>
      <c r="L66" s="14">
        <f t="shared" si="0"/>
        <v>19573.141</v>
      </c>
      <c r="M66" s="7"/>
      <c r="N66" s="7"/>
      <c r="O66" s="7"/>
      <c r="P66" s="7"/>
      <c r="Q66" s="7"/>
      <c r="R66" s="7"/>
      <c r="S66" s="7"/>
      <c r="T66" s="7"/>
      <c r="U66" s="7"/>
      <c r="V66" s="7"/>
      <c r="W66" s="7"/>
      <c r="X66" s="7"/>
      <c r="Y66" s="7"/>
      <c r="Z66" s="7"/>
    </row>
    <row r="67" spans="1:26" ht="18" customHeight="1" x14ac:dyDescent="0.35">
      <c r="A67" s="6"/>
      <c r="B67" s="33">
        <f t="shared" si="0"/>
        <v>39</v>
      </c>
      <c r="C67" s="34">
        <f t="shared" si="0"/>
        <v>44378</v>
      </c>
      <c r="D67" s="35">
        <f t="shared" si="0"/>
        <v>100</v>
      </c>
      <c r="E67" s="35">
        <f t="shared" si="0"/>
        <v>4676.75</v>
      </c>
      <c r="F67" s="37"/>
      <c r="G67" s="35">
        <f t="shared" si="0"/>
        <v>1206.1500000000001</v>
      </c>
      <c r="H67" s="35">
        <f t="shared" si="0"/>
        <v>3570.6</v>
      </c>
      <c r="I67" s="14">
        <f t="shared" si="0"/>
        <v>313836.15999999974</v>
      </c>
      <c r="J67" s="7"/>
      <c r="K67" s="35">
        <f t="shared" si="0"/>
        <v>422.15250000000003</v>
      </c>
      <c r="L67" s="14">
        <f t="shared" si="0"/>
        <v>19995.2935</v>
      </c>
      <c r="M67" s="7"/>
      <c r="N67" s="7"/>
      <c r="O67" s="7"/>
      <c r="P67" s="7"/>
      <c r="Q67" s="7"/>
      <c r="R67" s="7"/>
      <c r="S67" s="7"/>
      <c r="T67" s="7"/>
      <c r="U67" s="7"/>
      <c r="V67" s="7"/>
      <c r="W67" s="7"/>
      <c r="X67" s="7"/>
      <c r="Y67" s="7"/>
      <c r="Z67" s="7"/>
    </row>
    <row r="68" spans="1:26" ht="18" customHeight="1" x14ac:dyDescent="0.35">
      <c r="A68" s="6"/>
      <c r="B68" s="33">
        <f t="shared" si="0"/>
        <v>40</v>
      </c>
      <c r="C68" s="34">
        <f t="shared" si="0"/>
        <v>44409</v>
      </c>
      <c r="D68" s="35">
        <f t="shared" si="0"/>
        <v>100</v>
      </c>
      <c r="E68" s="35">
        <f t="shared" si="0"/>
        <v>4676.75</v>
      </c>
      <c r="F68" s="37"/>
      <c r="G68" s="35">
        <f t="shared" si="0"/>
        <v>1192.58</v>
      </c>
      <c r="H68" s="35">
        <f t="shared" si="0"/>
        <v>3584.17</v>
      </c>
      <c r="I68" s="14">
        <f t="shared" si="0"/>
        <v>310251.98999999976</v>
      </c>
      <c r="J68" s="7"/>
      <c r="K68" s="35">
        <f t="shared" si="0"/>
        <v>417.40299999999996</v>
      </c>
      <c r="L68" s="14">
        <f t="shared" si="0"/>
        <v>20412.696499999998</v>
      </c>
      <c r="M68" s="7"/>
      <c r="N68" s="7"/>
      <c r="O68" s="7"/>
      <c r="P68" s="7"/>
      <c r="Q68" s="7"/>
      <c r="R68" s="7"/>
      <c r="S68" s="7"/>
      <c r="T68" s="7"/>
      <c r="U68" s="7"/>
      <c r="V68" s="7"/>
      <c r="W68" s="7"/>
      <c r="X68" s="7"/>
      <c r="Y68" s="7"/>
      <c r="Z68" s="7"/>
    </row>
    <row r="69" spans="1:26" ht="18" customHeight="1" x14ac:dyDescent="0.35">
      <c r="A69" s="6"/>
      <c r="B69" s="33">
        <f t="shared" si="0"/>
        <v>41</v>
      </c>
      <c r="C69" s="34">
        <f t="shared" si="0"/>
        <v>44440</v>
      </c>
      <c r="D69" s="35">
        <f t="shared" si="0"/>
        <v>100</v>
      </c>
      <c r="E69" s="35">
        <f t="shared" si="0"/>
        <v>4676.75</v>
      </c>
      <c r="F69" s="37"/>
      <c r="G69" s="35">
        <f t="shared" si="0"/>
        <v>1178.96</v>
      </c>
      <c r="H69" s="35">
        <f t="shared" si="0"/>
        <v>3597.79</v>
      </c>
      <c r="I69" s="14">
        <f t="shared" si="0"/>
        <v>306654.19999999978</v>
      </c>
      <c r="J69" s="7"/>
      <c r="K69" s="35">
        <f t="shared" si="0"/>
        <v>412.63599999999997</v>
      </c>
      <c r="L69" s="14">
        <f t="shared" si="0"/>
        <v>20825.332499999997</v>
      </c>
      <c r="M69" s="7"/>
      <c r="N69" s="7"/>
      <c r="O69" s="7"/>
      <c r="P69" s="7"/>
      <c r="Q69" s="7"/>
      <c r="R69" s="7"/>
      <c r="S69" s="7"/>
      <c r="T69" s="7"/>
      <c r="U69" s="7"/>
      <c r="V69" s="7"/>
      <c r="W69" s="7"/>
      <c r="X69" s="7"/>
      <c r="Y69" s="7"/>
      <c r="Z69" s="7"/>
    </row>
    <row r="70" spans="1:26" ht="18" customHeight="1" x14ac:dyDescent="0.35">
      <c r="A70" s="6"/>
      <c r="B70" s="33">
        <f t="shared" si="0"/>
        <v>42</v>
      </c>
      <c r="C70" s="34">
        <f t="shared" si="0"/>
        <v>44470</v>
      </c>
      <c r="D70" s="35">
        <f t="shared" si="0"/>
        <v>100</v>
      </c>
      <c r="E70" s="35">
        <f t="shared" si="0"/>
        <v>4676.75</v>
      </c>
      <c r="F70" s="37"/>
      <c r="G70" s="35">
        <f t="shared" si="0"/>
        <v>1165.29</v>
      </c>
      <c r="H70" s="35">
        <f t="shared" si="0"/>
        <v>3611.46</v>
      </c>
      <c r="I70" s="14">
        <f t="shared" si="0"/>
        <v>303042.73999999976</v>
      </c>
      <c r="J70" s="7"/>
      <c r="K70" s="35">
        <f t="shared" si="0"/>
        <v>407.85149999999999</v>
      </c>
      <c r="L70" s="14">
        <f t="shared" si="0"/>
        <v>21233.183999999997</v>
      </c>
      <c r="M70" s="7"/>
      <c r="N70" s="7"/>
      <c r="O70" s="7"/>
      <c r="P70" s="7"/>
      <c r="Q70" s="7"/>
      <c r="R70" s="7"/>
      <c r="S70" s="7"/>
      <c r="T70" s="7"/>
      <c r="U70" s="7"/>
      <c r="V70" s="7"/>
      <c r="W70" s="7"/>
      <c r="X70" s="7"/>
      <c r="Y70" s="7"/>
      <c r="Z70" s="7"/>
    </row>
    <row r="71" spans="1:26" ht="18" customHeight="1" x14ac:dyDescent="0.35">
      <c r="A71" s="6"/>
      <c r="B71" s="33">
        <f t="shared" si="0"/>
        <v>43</v>
      </c>
      <c r="C71" s="34">
        <f t="shared" si="0"/>
        <v>44501</v>
      </c>
      <c r="D71" s="35">
        <f t="shared" si="0"/>
        <v>100</v>
      </c>
      <c r="E71" s="35">
        <f t="shared" si="0"/>
        <v>4676.75</v>
      </c>
      <c r="F71" s="37"/>
      <c r="G71" s="35">
        <f t="shared" si="0"/>
        <v>1151.56</v>
      </c>
      <c r="H71" s="35">
        <f t="shared" si="0"/>
        <v>3625.19</v>
      </c>
      <c r="I71" s="14">
        <f t="shared" si="0"/>
        <v>299417.54999999976</v>
      </c>
      <c r="J71" s="7"/>
      <c r="K71" s="35">
        <f t="shared" si="0"/>
        <v>403.04599999999994</v>
      </c>
      <c r="L71" s="14">
        <f t="shared" si="0"/>
        <v>21636.229999999996</v>
      </c>
      <c r="M71" s="7"/>
      <c r="N71" s="7"/>
      <c r="O71" s="7"/>
      <c r="P71" s="7"/>
      <c r="Q71" s="7"/>
      <c r="R71" s="7"/>
      <c r="S71" s="7"/>
      <c r="T71" s="7"/>
      <c r="U71" s="7"/>
      <c r="V71" s="7"/>
      <c r="W71" s="7"/>
      <c r="X71" s="7"/>
      <c r="Y71" s="7"/>
      <c r="Z71" s="7"/>
    </row>
    <row r="72" spans="1:26" ht="18" customHeight="1" x14ac:dyDescent="0.35">
      <c r="A72" s="6"/>
      <c r="B72" s="33">
        <f t="shared" si="0"/>
        <v>44</v>
      </c>
      <c r="C72" s="34">
        <f t="shared" si="0"/>
        <v>44531</v>
      </c>
      <c r="D72" s="35">
        <f t="shared" si="0"/>
        <v>100</v>
      </c>
      <c r="E72" s="35">
        <f t="shared" si="0"/>
        <v>4676.75</v>
      </c>
      <c r="F72" s="37"/>
      <c r="G72" s="35">
        <f t="shared" si="0"/>
        <v>1137.79</v>
      </c>
      <c r="H72" s="35">
        <f t="shared" si="0"/>
        <v>3638.96</v>
      </c>
      <c r="I72" s="14">
        <f t="shared" si="0"/>
        <v>295778.58999999973</v>
      </c>
      <c r="J72" s="7"/>
      <c r="K72" s="35">
        <f t="shared" si="0"/>
        <v>398.22649999999999</v>
      </c>
      <c r="L72" s="14">
        <f t="shared" si="0"/>
        <v>22034.456499999997</v>
      </c>
      <c r="M72" s="7"/>
      <c r="N72" s="7"/>
      <c r="O72" s="7"/>
      <c r="P72" s="7"/>
      <c r="Q72" s="7"/>
      <c r="R72" s="7"/>
      <c r="S72" s="7"/>
      <c r="T72" s="7"/>
      <c r="U72" s="7"/>
      <c r="V72" s="7"/>
      <c r="W72" s="7"/>
      <c r="X72" s="7"/>
      <c r="Y72" s="7"/>
      <c r="Z72" s="7"/>
    </row>
    <row r="73" spans="1:26" ht="18" customHeight="1" x14ac:dyDescent="0.35">
      <c r="A73" s="6"/>
      <c r="B73" s="33">
        <f t="shared" si="0"/>
        <v>45</v>
      </c>
      <c r="C73" s="34">
        <f t="shared" si="0"/>
        <v>44562</v>
      </c>
      <c r="D73" s="35">
        <f t="shared" si="0"/>
        <v>100</v>
      </c>
      <c r="E73" s="35">
        <f t="shared" si="0"/>
        <v>4676.75</v>
      </c>
      <c r="F73" s="37"/>
      <c r="G73" s="35">
        <f t="shared" si="0"/>
        <v>1123.96</v>
      </c>
      <c r="H73" s="35">
        <f t="shared" si="0"/>
        <v>3652.79</v>
      </c>
      <c r="I73" s="14">
        <f t="shared" si="0"/>
        <v>292125.79999999976</v>
      </c>
      <c r="J73" s="7"/>
      <c r="K73" s="35">
        <f t="shared" si="0"/>
        <v>393.38599999999997</v>
      </c>
      <c r="L73" s="14">
        <f t="shared" si="0"/>
        <v>22427.842499999995</v>
      </c>
      <c r="M73" s="7"/>
      <c r="N73" s="7"/>
      <c r="O73" s="7"/>
      <c r="P73" s="7"/>
      <c r="Q73" s="7"/>
      <c r="R73" s="7"/>
      <c r="S73" s="7"/>
      <c r="T73" s="7"/>
      <c r="U73" s="7"/>
      <c r="V73" s="7"/>
      <c r="W73" s="7"/>
      <c r="X73" s="7"/>
      <c r="Y73" s="7"/>
      <c r="Z73" s="7"/>
    </row>
    <row r="74" spans="1:26" ht="18" customHeight="1" x14ac:dyDescent="0.35">
      <c r="A74" s="6"/>
      <c r="B74" s="33">
        <f t="shared" si="0"/>
        <v>46</v>
      </c>
      <c r="C74" s="34">
        <f t="shared" si="0"/>
        <v>44593</v>
      </c>
      <c r="D74" s="35">
        <f t="shared" si="0"/>
        <v>100</v>
      </c>
      <c r="E74" s="35">
        <f t="shared" si="0"/>
        <v>4676.75</v>
      </c>
      <c r="F74" s="37"/>
      <c r="G74" s="35">
        <f t="shared" si="0"/>
        <v>1110.08</v>
      </c>
      <c r="H74" s="35">
        <f t="shared" si="0"/>
        <v>3666.67</v>
      </c>
      <c r="I74" s="14">
        <f t="shared" si="0"/>
        <v>288459.12999999977</v>
      </c>
      <c r="J74" s="7"/>
      <c r="K74" s="35">
        <f t="shared" si="0"/>
        <v>388.52799999999996</v>
      </c>
      <c r="L74" s="14">
        <f t="shared" si="0"/>
        <v>22816.370499999994</v>
      </c>
      <c r="M74" s="7"/>
      <c r="N74" s="7"/>
      <c r="O74" s="7"/>
      <c r="P74" s="7"/>
      <c r="Q74" s="7"/>
      <c r="R74" s="7"/>
      <c r="S74" s="7"/>
      <c r="T74" s="7"/>
      <c r="U74" s="7"/>
      <c r="V74" s="7"/>
      <c r="W74" s="7"/>
      <c r="X74" s="7"/>
      <c r="Y74" s="7"/>
      <c r="Z74" s="7"/>
    </row>
    <row r="75" spans="1:26" ht="18" customHeight="1" x14ac:dyDescent="0.35">
      <c r="A75" s="6"/>
      <c r="B75" s="33">
        <f t="shared" si="0"/>
        <v>47</v>
      </c>
      <c r="C75" s="34">
        <f t="shared" si="0"/>
        <v>44621</v>
      </c>
      <c r="D75" s="35">
        <f t="shared" si="0"/>
        <v>100</v>
      </c>
      <c r="E75" s="35">
        <f t="shared" si="0"/>
        <v>4676.75</v>
      </c>
      <c r="F75" s="37"/>
      <c r="G75" s="35">
        <f t="shared" si="0"/>
        <v>1096.1400000000001</v>
      </c>
      <c r="H75" s="35">
        <f t="shared" si="0"/>
        <v>3680.6099999999997</v>
      </c>
      <c r="I75" s="14">
        <f t="shared" si="0"/>
        <v>284778.51999999979</v>
      </c>
      <c r="J75" s="7"/>
      <c r="K75" s="35">
        <f t="shared" si="0"/>
        <v>383.649</v>
      </c>
      <c r="L75" s="14">
        <f t="shared" si="0"/>
        <v>23200.019499999995</v>
      </c>
      <c r="M75" s="7"/>
      <c r="N75" s="7"/>
      <c r="O75" s="7"/>
      <c r="P75" s="7"/>
      <c r="Q75" s="7"/>
      <c r="R75" s="7"/>
      <c r="S75" s="7"/>
      <c r="T75" s="7"/>
      <c r="U75" s="7"/>
      <c r="V75" s="7"/>
      <c r="W75" s="7"/>
      <c r="X75" s="7"/>
      <c r="Y75" s="7"/>
      <c r="Z75" s="7"/>
    </row>
    <row r="76" spans="1:26" ht="18" customHeight="1" x14ac:dyDescent="0.35">
      <c r="A76" s="6"/>
      <c r="B76" s="33">
        <f t="shared" si="0"/>
        <v>48</v>
      </c>
      <c r="C76" s="34">
        <f t="shared" si="0"/>
        <v>44652</v>
      </c>
      <c r="D76" s="35">
        <f t="shared" si="0"/>
        <v>2100</v>
      </c>
      <c r="E76" s="35">
        <f t="shared" si="0"/>
        <v>4676.75</v>
      </c>
      <c r="F76" s="37"/>
      <c r="G76" s="35">
        <f t="shared" si="0"/>
        <v>1082.1600000000001</v>
      </c>
      <c r="H76" s="35">
        <f t="shared" si="0"/>
        <v>5694.59</v>
      </c>
      <c r="I76" s="14">
        <f t="shared" si="0"/>
        <v>279083.92999999976</v>
      </c>
      <c r="J76" s="7"/>
      <c r="K76" s="35">
        <f t="shared" si="0"/>
        <v>378.75600000000003</v>
      </c>
      <c r="L76" s="14">
        <f t="shared" si="0"/>
        <v>23578.775499999996</v>
      </c>
      <c r="M76" s="7"/>
      <c r="N76" s="7"/>
      <c r="O76" s="7"/>
      <c r="P76" s="7"/>
      <c r="Q76" s="7"/>
      <c r="R76" s="7"/>
      <c r="S76" s="7"/>
      <c r="T76" s="7"/>
      <c r="U76" s="7"/>
      <c r="V76" s="7"/>
      <c r="W76" s="7"/>
      <c r="X76" s="7"/>
      <c r="Y76" s="7"/>
      <c r="Z76" s="7"/>
    </row>
    <row r="77" spans="1:26" ht="18" customHeight="1" x14ac:dyDescent="0.35">
      <c r="A77" s="6"/>
      <c r="B77" s="33">
        <f t="shared" si="0"/>
        <v>49</v>
      </c>
      <c r="C77" s="34">
        <f t="shared" si="0"/>
        <v>44682</v>
      </c>
      <c r="D77" s="35">
        <f t="shared" si="0"/>
        <v>100</v>
      </c>
      <c r="E77" s="35">
        <f t="shared" si="0"/>
        <v>4676.75</v>
      </c>
      <c r="F77" s="37"/>
      <c r="G77" s="35">
        <f t="shared" si="0"/>
        <v>1060.52</v>
      </c>
      <c r="H77" s="35">
        <f t="shared" si="0"/>
        <v>3716.23</v>
      </c>
      <c r="I77" s="14">
        <f t="shared" si="0"/>
        <v>275367.69999999978</v>
      </c>
      <c r="J77" s="7"/>
      <c r="K77" s="35">
        <f t="shared" si="0"/>
        <v>371.18199999999996</v>
      </c>
      <c r="L77" s="14">
        <f t="shared" si="0"/>
        <v>23949.957499999997</v>
      </c>
      <c r="M77" s="7"/>
      <c r="N77" s="7"/>
      <c r="O77" s="7"/>
      <c r="P77" s="7"/>
      <c r="Q77" s="7"/>
      <c r="R77" s="7"/>
      <c r="S77" s="7"/>
      <c r="T77" s="7"/>
      <c r="U77" s="7"/>
      <c r="V77" s="7"/>
      <c r="W77" s="7"/>
      <c r="X77" s="7"/>
      <c r="Y77" s="7"/>
      <c r="Z77" s="7"/>
    </row>
    <row r="78" spans="1:26" ht="18" customHeight="1" x14ac:dyDescent="0.35">
      <c r="A78" s="6"/>
      <c r="B78" s="33">
        <f t="shared" si="0"/>
        <v>50</v>
      </c>
      <c r="C78" s="34">
        <f t="shared" si="0"/>
        <v>44713</v>
      </c>
      <c r="D78" s="35">
        <f t="shared" si="0"/>
        <v>100</v>
      </c>
      <c r="E78" s="35">
        <f t="shared" si="0"/>
        <v>4676.75</v>
      </c>
      <c r="F78" s="37"/>
      <c r="G78" s="35">
        <f t="shared" si="0"/>
        <v>1046.4000000000001</v>
      </c>
      <c r="H78" s="35">
        <f t="shared" si="0"/>
        <v>3730.35</v>
      </c>
      <c r="I78" s="14">
        <f t="shared" si="0"/>
        <v>271637.3499999998</v>
      </c>
      <c r="J78" s="7"/>
      <c r="K78" s="35">
        <f t="shared" si="0"/>
        <v>366.24</v>
      </c>
      <c r="L78" s="14">
        <f t="shared" si="0"/>
        <v>24316.197499999998</v>
      </c>
      <c r="M78" s="7"/>
      <c r="N78" s="7"/>
      <c r="O78" s="7"/>
      <c r="P78" s="7"/>
      <c r="Q78" s="7"/>
      <c r="R78" s="7"/>
      <c r="S78" s="7"/>
      <c r="T78" s="7"/>
      <c r="U78" s="7"/>
      <c r="V78" s="7"/>
      <c r="W78" s="7"/>
      <c r="X78" s="7"/>
      <c r="Y78" s="7"/>
      <c r="Z78" s="7"/>
    </row>
    <row r="79" spans="1:26" ht="18" customHeight="1" x14ac:dyDescent="0.35">
      <c r="A79" s="6"/>
      <c r="B79" s="33">
        <f t="shared" si="0"/>
        <v>51</v>
      </c>
      <c r="C79" s="34">
        <f t="shared" si="0"/>
        <v>44743</v>
      </c>
      <c r="D79" s="35">
        <f t="shared" si="0"/>
        <v>100</v>
      </c>
      <c r="E79" s="35">
        <f t="shared" si="0"/>
        <v>4676.75</v>
      </c>
      <c r="F79" s="37"/>
      <c r="G79" s="35">
        <f t="shared" si="0"/>
        <v>1032.22</v>
      </c>
      <c r="H79" s="35">
        <f t="shared" si="0"/>
        <v>3744.5299999999997</v>
      </c>
      <c r="I79" s="14">
        <f t="shared" si="0"/>
        <v>267892.81999999977</v>
      </c>
      <c r="J79" s="7"/>
      <c r="K79" s="35">
        <f t="shared" si="0"/>
        <v>361.27699999999999</v>
      </c>
      <c r="L79" s="14">
        <f t="shared" si="0"/>
        <v>24677.474499999997</v>
      </c>
      <c r="M79" s="7"/>
      <c r="N79" s="7"/>
      <c r="O79" s="7"/>
      <c r="P79" s="7"/>
      <c r="Q79" s="7"/>
      <c r="R79" s="7"/>
      <c r="S79" s="7"/>
      <c r="T79" s="7"/>
      <c r="U79" s="7"/>
      <c r="V79" s="7"/>
      <c r="W79" s="7"/>
      <c r="X79" s="7"/>
      <c r="Y79" s="7"/>
      <c r="Z79" s="7"/>
    </row>
    <row r="80" spans="1:26" ht="18" customHeight="1" x14ac:dyDescent="0.35">
      <c r="A80" s="6"/>
      <c r="B80" s="33">
        <f t="shared" si="0"/>
        <v>52</v>
      </c>
      <c r="C80" s="34">
        <f t="shared" si="0"/>
        <v>44774</v>
      </c>
      <c r="D80" s="35">
        <f t="shared" si="0"/>
        <v>100</v>
      </c>
      <c r="E80" s="35">
        <f t="shared" si="0"/>
        <v>4676.75</v>
      </c>
      <c r="F80" s="38"/>
      <c r="G80" s="35">
        <f t="shared" si="0"/>
        <v>1017.99</v>
      </c>
      <c r="H80" s="35">
        <f t="shared" si="0"/>
        <v>3758.76</v>
      </c>
      <c r="I80" s="14">
        <f t="shared" si="0"/>
        <v>264134.05999999976</v>
      </c>
      <c r="J80" s="7"/>
      <c r="K80" s="35">
        <f t="shared" si="0"/>
        <v>356.29649999999998</v>
      </c>
      <c r="L80" s="14">
        <f t="shared" si="0"/>
        <v>25033.770999999997</v>
      </c>
      <c r="M80" s="7"/>
      <c r="N80" s="7"/>
      <c r="O80" s="7"/>
      <c r="P80" s="7"/>
      <c r="Q80" s="7"/>
      <c r="R80" s="7"/>
      <c r="S80" s="7"/>
      <c r="T80" s="7"/>
      <c r="U80" s="7"/>
      <c r="V80" s="7"/>
      <c r="W80" s="7"/>
      <c r="X80" s="7"/>
      <c r="Y80" s="7"/>
      <c r="Z80" s="7"/>
    </row>
    <row r="81" spans="1:26" ht="18" customHeight="1" x14ac:dyDescent="0.35">
      <c r="A81" s="6"/>
      <c r="B81" s="33">
        <f t="shared" si="0"/>
        <v>53</v>
      </c>
      <c r="C81" s="34">
        <f t="shared" si="0"/>
        <v>44805</v>
      </c>
      <c r="D81" s="35">
        <f t="shared" si="0"/>
        <v>100</v>
      </c>
      <c r="E81" s="35">
        <f t="shared" si="0"/>
        <v>4676.75</v>
      </c>
      <c r="F81" s="38"/>
      <c r="G81" s="35">
        <f t="shared" si="0"/>
        <v>1003.71</v>
      </c>
      <c r="H81" s="35">
        <f t="shared" si="0"/>
        <v>3773.04</v>
      </c>
      <c r="I81" s="14">
        <f t="shared" si="0"/>
        <v>260361.01999999976</v>
      </c>
      <c r="J81" s="7"/>
      <c r="K81" s="35">
        <f t="shared" si="0"/>
        <v>351.29849999999999</v>
      </c>
      <c r="L81" s="14">
        <f t="shared" si="0"/>
        <v>25385.069499999998</v>
      </c>
      <c r="M81" s="7"/>
      <c r="N81" s="7"/>
      <c r="O81" s="7"/>
      <c r="P81" s="7"/>
      <c r="Q81" s="7"/>
      <c r="R81" s="7"/>
      <c r="S81" s="7"/>
      <c r="T81" s="7"/>
      <c r="U81" s="7"/>
      <c r="V81" s="7"/>
      <c r="W81" s="7"/>
      <c r="X81" s="7"/>
      <c r="Y81" s="7"/>
      <c r="Z81" s="7"/>
    </row>
    <row r="82" spans="1:26" ht="18" customHeight="1" x14ac:dyDescent="0.35">
      <c r="A82" s="6"/>
      <c r="B82" s="33">
        <f t="shared" si="0"/>
        <v>54</v>
      </c>
      <c r="C82" s="34">
        <f t="shared" si="0"/>
        <v>44835</v>
      </c>
      <c r="D82" s="35">
        <f t="shared" si="0"/>
        <v>100</v>
      </c>
      <c r="E82" s="35">
        <f t="shared" si="0"/>
        <v>4676.75</v>
      </c>
      <c r="F82" s="38"/>
      <c r="G82" s="35">
        <f t="shared" si="0"/>
        <v>989.37</v>
      </c>
      <c r="H82" s="35">
        <f t="shared" si="0"/>
        <v>3787.38</v>
      </c>
      <c r="I82" s="14">
        <f t="shared" si="0"/>
        <v>256573.63999999975</v>
      </c>
      <c r="J82" s="7"/>
      <c r="K82" s="35">
        <f t="shared" si="0"/>
        <v>346.27949999999998</v>
      </c>
      <c r="L82" s="14">
        <f t="shared" si="0"/>
        <v>25731.348999999998</v>
      </c>
      <c r="M82" s="7"/>
      <c r="N82" s="7"/>
      <c r="O82" s="7"/>
      <c r="P82" s="7"/>
      <c r="Q82" s="7"/>
      <c r="R82" s="7"/>
      <c r="S82" s="7"/>
      <c r="T82" s="7"/>
      <c r="U82" s="7"/>
      <c r="V82" s="7"/>
      <c r="W82" s="7"/>
      <c r="X82" s="7"/>
      <c r="Y82" s="7"/>
      <c r="Z82" s="7"/>
    </row>
    <row r="83" spans="1:26" ht="14.5" x14ac:dyDescent="0.35">
      <c r="B83" s="33">
        <f t="shared" si="0"/>
        <v>55</v>
      </c>
      <c r="C83" s="34">
        <f t="shared" si="0"/>
        <v>44866</v>
      </c>
      <c r="D83" s="35">
        <f t="shared" si="0"/>
        <v>100</v>
      </c>
      <c r="E83" s="35">
        <f t="shared" si="0"/>
        <v>4676.75</v>
      </c>
      <c r="F83" s="38"/>
      <c r="G83" s="35">
        <f t="shared" si="0"/>
        <v>974.98</v>
      </c>
      <c r="H83" s="35">
        <f t="shared" si="0"/>
        <v>3801.77</v>
      </c>
      <c r="I83" s="14">
        <f t="shared" si="0"/>
        <v>252771.86999999976</v>
      </c>
      <c r="J83" s="7"/>
      <c r="K83" s="35">
        <f t="shared" si="0"/>
        <v>341.24299999999999</v>
      </c>
      <c r="L83" s="14">
        <f t="shared" si="0"/>
        <v>26072.591999999997</v>
      </c>
    </row>
    <row r="84" spans="1:26" ht="15.75" customHeight="1" x14ac:dyDescent="0.35">
      <c r="A84" s="7"/>
      <c r="B84" s="33">
        <f t="shared" si="0"/>
        <v>56</v>
      </c>
      <c r="C84" s="34">
        <f t="shared" si="0"/>
        <v>44896</v>
      </c>
      <c r="D84" s="35">
        <f t="shared" si="0"/>
        <v>100</v>
      </c>
      <c r="E84" s="35">
        <f t="shared" si="0"/>
        <v>4676.75</v>
      </c>
      <c r="F84" s="38"/>
      <c r="G84" s="35">
        <f t="shared" si="0"/>
        <v>960.53</v>
      </c>
      <c r="H84" s="35">
        <f t="shared" si="0"/>
        <v>3816.2200000000003</v>
      </c>
      <c r="I84" s="14">
        <f t="shared" si="0"/>
        <v>248955.64999999976</v>
      </c>
      <c r="J84" s="7"/>
      <c r="K84" s="35">
        <f t="shared" si="0"/>
        <v>336.18549999999999</v>
      </c>
      <c r="L84" s="14">
        <f t="shared" si="0"/>
        <v>26408.777499999997</v>
      </c>
      <c r="M84" s="7"/>
      <c r="N84" s="7"/>
      <c r="O84" s="7"/>
      <c r="P84" s="7"/>
      <c r="Q84" s="7"/>
      <c r="R84" s="7"/>
      <c r="S84" s="7"/>
      <c r="T84" s="7"/>
      <c r="U84" s="7"/>
      <c r="V84" s="7"/>
      <c r="W84" s="7"/>
      <c r="X84" s="7"/>
      <c r="Y84" s="7"/>
      <c r="Z84" s="7"/>
    </row>
    <row r="85" spans="1:26" ht="15.75" customHeight="1" x14ac:dyDescent="0.35">
      <c r="A85" s="7"/>
      <c r="B85" s="33">
        <f t="shared" si="0"/>
        <v>57</v>
      </c>
      <c r="C85" s="34">
        <f t="shared" si="0"/>
        <v>44927</v>
      </c>
      <c r="D85" s="35">
        <f t="shared" si="0"/>
        <v>100</v>
      </c>
      <c r="E85" s="35">
        <f t="shared" si="0"/>
        <v>4676.75</v>
      </c>
      <c r="F85" s="38"/>
      <c r="G85" s="35">
        <f t="shared" si="0"/>
        <v>946.03</v>
      </c>
      <c r="H85" s="35">
        <f t="shared" si="0"/>
        <v>3830.7200000000003</v>
      </c>
      <c r="I85" s="14">
        <f t="shared" si="0"/>
        <v>245124.92999999976</v>
      </c>
      <c r="J85" s="7"/>
      <c r="K85" s="35">
        <f t="shared" si="0"/>
        <v>331.11049999999994</v>
      </c>
      <c r="L85" s="14">
        <f t="shared" si="0"/>
        <v>26739.887999999995</v>
      </c>
      <c r="M85" s="7"/>
      <c r="N85" s="7"/>
      <c r="O85" s="7"/>
      <c r="P85" s="7"/>
      <c r="Q85" s="7"/>
      <c r="R85" s="7"/>
      <c r="S85" s="7"/>
      <c r="T85" s="7"/>
      <c r="U85" s="7"/>
      <c r="V85" s="7"/>
      <c r="W85" s="7"/>
      <c r="X85" s="7"/>
      <c r="Y85" s="7"/>
      <c r="Z85" s="7"/>
    </row>
    <row r="86" spans="1:26" ht="15.75" customHeight="1" x14ac:dyDescent="0.35">
      <c r="A86" s="7"/>
      <c r="B86" s="33">
        <f t="shared" si="0"/>
        <v>58</v>
      </c>
      <c r="C86" s="34">
        <f t="shared" si="0"/>
        <v>44958</v>
      </c>
      <c r="D86" s="35">
        <f t="shared" si="0"/>
        <v>100</v>
      </c>
      <c r="E86" s="35">
        <f t="shared" si="0"/>
        <v>4676.75</v>
      </c>
      <c r="F86" s="38"/>
      <c r="G86" s="35">
        <f t="shared" si="0"/>
        <v>931.47</v>
      </c>
      <c r="H86" s="35">
        <f t="shared" si="0"/>
        <v>3845.2799999999997</v>
      </c>
      <c r="I86" s="14">
        <f t="shared" si="0"/>
        <v>241279.64999999976</v>
      </c>
      <c r="J86" s="7"/>
      <c r="K86" s="35">
        <f t="shared" si="0"/>
        <v>326.0145</v>
      </c>
      <c r="L86" s="14">
        <f t="shared" si="0"/>
        <v>27065.902499999997</v>
      </c>
      <c r="M86" s="7"/>
      <c r="N86" s="7"/>
      <c r="O86" s="7"/>
      <c r="P86" s="7"/>
      <c r="Q86" s="7"/>
      <c r="R86" s="7"/>
      <c r="S86" s="7"/>
      <c r="T86" s="7"/>
      <c r="U86" s="7"/>
      <c r="V86" s="7"/>
      <c r="W86" s="7"/>
      <c r="X86" s="7"/>
      <c r="Y86" s="7"/>
      <c r="Z86" s="7"/>
    </row>
    <row r="87" spans="1:26" ht="15.75" customHeight="1" x14ac:dyDescent="0.35">
      <c r="A87" s="7"/>
      <c r="B87" s="33">
        <f t="shared" si="0"/>
        <v>59</v>
      </c>
      <c r="C87" s="34">
        <f t="shared" si="0"/>
        <v>44986</v>
      </c>
      <c r="D87" s="35">
        <f t="shared" si="0"/>
        <v>100</v>
      </c>
      <c r="E87" s="35">
        <f t="shared" si="0"/>
        <v>4676.75</v>
      </c>
      <c r="F87" s="38"/>
      <c r="G87" s="35">
        <f t="shared" si="0"/>
        <v>916.86</v>
      </c>
      <c r="H87" s="35">
        <f t="shared" si="0"/>
        <v>3859.89</v>
      </c>
      <c r="I87" s="14">
        <f t="shared" si="0"/>
        <v>237419.75999999975</v>
      </c>
      <c r="J87" s="7"/>
      <c r="K87" s="35">
        <f t="shared" si="0"/>
        <v>320.90100000000001</v>
      </c>
      <c r="L87" s="14">
        <f t="shared" si="0"/>
        <v>27386.803499999998</v>
      </c>
      <c r="M87" s="7"/>
      <c r="N87" s="7"/>
      <c r="O87" s="7"/>
      <c r="P87" s="7"/>
      <c r="Q87" s="7"/>
      <c r="R87" s="7"/>
      <c r="S87" s="7"/>
      <c r="T87" s="7"/>
      <c r="U87" s="7"/>
      <c r="V87" s="7"/>
      <c r="W87" s="7"/>
      <c r="X87" s="7"/>
      <c r="Y87" s="7"/>
      <c r="Z87" s="7"/>
    </row>
    <row r="88" spans="1:26" ht="15.75" customHeight="1" x14ac:dyDescent="0.35">
      <c r="A88" s="7"/>
      <c r="B88" s="33">
        <f t="shared" si="0"/>
        <v>60</v>
      </c>
      <c r="C88" s="34">
        <f t="shared" si="0"/>
        <v>45017</v>
      </c>
      <c r="D88" s="35">
        <f t="shared" si="0"/>
        <v>2100</v>
      </c>
      <c r="E88" s="35">
        <f t="shared" si="0"/>
        <v>4676.75</v>
      </c>
      <c r="F88" s="38"/>
      <c r="G88" s="35">
        <f t="shared" si="0"/>
        <v>902.2</v>
      </c>
      <c r="H88" s="35">
        <f t="shared" si="0"/>
        <v>5874.55</v>
      </c>
      <c r="I88" s="14">
        <f t="shared" si="0"/>
        <v>231545.20999999976</v>
      </c>
      <c r="J88" s="7"/>
      <c r="K88" s="35">
        <f t="shared" si="0"/>
        <v>315.77</v>
      </c>
      <c r="L88" s="14">
        <f t="shared" si="0"/>
        <v>27702.573499999999</v>
      </c>
      <c r="M88" s="7"/>
      <c r="N88" s="7"/>
      <c r="O88" s="7"/>
      <c r="P88" s="7"/>
      <c r="Q88" s="7"/>
      <c r="R88" s="7"/>
      <c r="S88" s="7"/>
      <c r="T88" s="7"/>
      <c r="U88" s="7"/>
      <c r="V88" s="7"/>
      <c r="W88" s="7"/>
      <c r="X88" s="7"/>
      <c r="Y88" s="7"/>
      <c r="Z88" s="7"/>
    </row>
    <row r="89" spans="1:26" ht="15.75" customHeight="1" x14ac:dyDescent="0.35">
      <c r="A89" s="7"/>
      <c r="B89" s="33">
        <f t="shared" si="0"/>
        <v>61</v>
      </c>
      <c r="C89" s="34">
        <f t="shared" si="0"/>
        <v>45047</v>
      </c>
      <c r="D89" s="35">
        <f t="shared" si="0"/>
        <v>100</v>
      </c>
      <c r="E89" s="35">
        <f t="shared" si="0"/>
        <v>4676.75</v>
      </c>
      <c r="F89" s="38"/>
      <c r="G89" s="35">
        <f t="shared" si="0"/>
        <v>879.87</v>
      </c>
      <c r="H89" s="35">
        <f t="shared" si="0"/>
        <v>3896.88</v>
      </c>
      <c r="I89" s="14">
        <f t="shared" si="0"/>
        <v>227648.32999999975</v>
      </c>
      <c r="J89" s="7"/>
      <c r="K89" s="35">
        <f t="shared" si="0"/>
        <v>307.9545</v>
      </c>
      <c r="L89" s="14">
        <f t="shared" si="0"/>
        <v>28010.527999999998</v>
      </c>
      <c r="M89" s="7"/>
      <c r="N89" s="7"/>
      <c r="O89" s="7"/>
      <c r="P89" s="7"/>
      <c r="Q89" s="7"/>
      <c r="R89" s="7"/>
      <c r="S89" s="7"/>
      <c r="T89" s="7"/>
      <c r="U89" s="7"/>
      <c r="V89" s="7"/>
      <c r="W89" s="7"/>
      <c r="X89" s="7"/>
      <c r="Y89" s="7"/>
      <c r="Z89" s="7"/>
    </row>
    <row r="90" spans="1:26" ht="15.75" customHeight="1" x14ac:dyDescent="0.35">
      <c r="A90" s="7"/>
      <c r="B90" s="33">
        <f t="shared" si="0"/>
        <v>62</v>
      </c>
      <c r="C90" s="34">
        <f t="shared" si="0"/>
        <v>45078</v>
      </c>
      <c r="D90" s="35">
        <f t="shared" si="0"/>
        <v>100</v>
      </c>
      <c r="E90" s="35">
        <f t="shared" si="0"/>
        <v>4676.75</v>
      </c>
      <c r="F90" s="38"/>
      <c r="G90" s="35">
        <f t="shared" si="0"/>
        <v>865.06</v>
      </c>
      <c r="H90" s="35">
        <f t="shared" si="0"/>
        <v>3911.69</v>
      </c>
      <c r="I90" s="14">
        <f t="shared" si="0"/>
        <v>223736.63999999975</v>
      </c>
      <c r="J90" s="7"/>
      <c r="K90" s="35">
        <f t="shared" si="0"/>
        <v>302.77099999999996</v>
      </c>
      <c r="L90" s="14">
        <f t="shared" si="0"/>
        <v>28313.298999999999</v>
      </c>
      <c r="M90" s="7"/>
      <c r="N90" s="7"/>
      <c r="O90" s="7"/>
      <c r="P90" s="7"/>
      <c r="Q90" s="7"/>
      <c r="R90" s="7"/>
      <c r="S90" s="7"/>
      <c r="T90" s="7"/>
      <c r="U90" s="7"/>
      <c r="V90" s="7"/>
      <c r="W90" s="7"/>
      <c r="X90" s="7"/>
      <c r="Y90" s="7"/>
      <c r="Z90" s="7"/>
    </row>
    <row r="91" spans="1:26" ht="14.5" x14ac:dyDescent="0.35">
      <c r="A91" s="7"/>
      <c r="B91" s="33">
        <f t="shared" si="0"/>
        <v>63</v>
      </c>
      <c r="C91" s="34">
        <f t="shared" si="0"/>
        <v>45108</v>
      </c>
      <c r="D91" s="35">
        <f t="shared" si="0"/>
        <v>100</v>
      </c>
      <c r="E91" s="35">
        <f t="shared" si="0"/>
        <v>4676.75</v>
      </c>
      <c r="F91" s="38"/>
      <c r="G91" s="35">
        <f t="shared" si="0"/>
        <v>850.2</v>
      </c>
      <c r="H91" s="35">
        <f t="shared" si="0"/>
        <v>3926.55</v>
      </c>
      <c r="I91" s="14">
        <f t="shared" si="0"/>
        <v>219810.08999999976</v>
      </c>
      <c r="J91" s="7"/>
      <c r="K91" s="35">
        <f t="shared" si="0"/>
        <v>297.57</v>
      </c>
      <c r="L91" s="14">
        <f t="shared" si="0"/>
        <v>28610.868999999999</v>
      </c>
      <c r="M91" s="7"/>
      <c r="N91" s="7"/>
      <c r="O91" s="7"/>
      <c r="P91" s="7"/>
      <c r="Q91" s="7"/>
      <c r="R91" s="7"/>
      <c r="S91" s="7"/>
      <c r="T91" s="7"/>
      <c r="U91" s="7"/>
      <c r="V91" s="7"/>
      <c r="W91" s="7"/>
      <c r="X91" s="7"/>
      <c r="Y91" s="7"/>
      <c r="Z91" s="7"/>
    </row>
    <row r="92" spans="1:26" ht="14.5" x14ac:dyDescent="0.35">
      <c r="A92" s="7"/>
      <c r="B92" s="33">
        <f t="shared" si="0"/>
        <v>64</v>
      </c>
      <c r="C92" s="34">
        <f t="shared" si="0"/>
        <v>45139</v>
      </c>
      <c r="D92" s="35">
        <f t="shared" si="0"/>
        <v>100</v>
      </c>
      <c r="E92" s="35">
        <f t="shared" si="0"/>
        <v>4676.75</v>
      </c>
      <c r="F92" s="38"/>
      <c r="G92" s="35">
        <f t="shared" si="0"/>
        <v>835.28</v>
      </c>
      <c r="H92" s="35">
        <f t="shared" si="0"/>
        <v>3941.4700000000003</v>
      </c>
      <c r="I92" s="14">
        <f t="shared" si="0"/>
        <v>215868.61999999976</v>
      </c>
      <c r="J92" s="7"/>
      <c r="K92" s="35">
        <f t="shared" si="0"/>
        <v>292.34799999999996</v>
      </c>
      <c r="L92" s="14">
        <f t="shared" si="0"/>
        <v>28903.216999999997</v>
      </c>
      <c r="M92" s="7"/>
      <c r="N92" s="7"/>
      <c r="O92" s="7"/>
      <c r="P92" s="7"/>
      <c r="Q92" s="7"/>
      <c r="R92" s="7"/>
      <c r="S92" s="7"/>
      <c r="T92" s="7"/>
      <c r="U92" s="7"/>
      <c r="V92" s="7"/>
      <c r="W92" s="7"/>
      <c r="X92" s="7"/>
      <c r="Y92" s="7"/>
      <c r="Z92" s="7"/>
    </row>
    <row r="93" spans="1:26" ht="14.5" x14ac:dyDescent="0.35">
      <c r="A93" s="7"/>
      <c r="B93" s="33">
        <f t="shared" si="0"/>
        <v>65</v>
      </c>
      <c r="C93" s="34">
        <f t="shared" si="0"/>
        <v>45170</v>
      </c>
      <c r="D93" s="35">
        <f t="shared" si="0"/>
        <v>100</v>
      </c>
      <c r="E93" s="35">
        <f t="shared" si="0"/>
        <v>4676.75</v>
      </c>
      <c r="F93" s="38"/>
      <c r="G93" s="35">
        <f t="shared" si="0"/>
        <v>820.3</v>
      </c>
      <c r="H93" s="35">
        <f t="shared" si="0"/>
        <v>3956.45</v>
      </c>
      <c r="I93" s="14">
        <f t="shared" si="0"/>
        <v>211912.16999999975</v>
      </c>
      <c r="J93" s="7"/>
      <c r="K93" s="35">
        <f t="shared" si="0"/>
        <v>287.10499999999996</v>
      </c>
      <c r="L93" s="14">
        <f t="shared" si="0"/>
        <v>29190.321999999996</v>
      </c>
      <c r="M93" s="7"/>
      <c r="N93" s="7"/>
      <c r="O93" s="7"/>
      <c r="P93" s="7"/>
      <c r="Q93" s="7"/>
      <c r="R93" s="7"/>
      <c r="S93" s="7"/>
      <c r="T93" s="7"/>
      <c r="U93" s="7"/>
      <c r="V93" s="7"/>
      <c r="W93" s="7"/>
      <c r="X93" s="7"/>
      <c r="Y93" s="7"/>
      <c r="Z93" s="7"/>
    </row>
    <row r="94" spans="1:26" ht="14.5" x14ac:dyDescent="0.35">
      <c r="A94" s="7"/>
      <c r="B94" s="33">
        <f t="shared" si="0"/>
        <v>66</v>
      </c>
      <c r="C94" s="34">
        <f t="shared" si="0"/>
        <v>45200</v>
      </c>
      <c r="D94" s="35">
        <f t="shared" si="0"/>
        <v>100</v>
      </c>
      <c r="E94" s="35">
        <f t="shared" si="0"/>
        <v>4676.75</v>
      </c>
      <c r="F94" s="38"/>
      <c r="G94" s="35">
        <f t="shared" si="0"/>
        <v>805.27</v>
      </c>
      <c r="H94" s="35">
        <f t="shared" si="0"/>
        <v>3971.48</v>
      </c>
      <c r="I94" s="14">
        <f t="shared" si="0"/>
        <v>207940.68999999974</v>
      </c>
      <c r="J94" s="7"/>
      <c r="K94" s="35">
        <f t="shared" si="0"/>
        <v>281.84449999999998</v>
      </c>
      <c r="L94" s="14">
        <f t="shared" si="0"/>
        <v>29472.166499999996</v>
      </c>
      <c r="M94" s="7"/>
      <c r="N94" s="7"/>
      <c r="O94" s="7"/>
      <c r="P94" s="7"/>
      <c r="Q94" s="7"/>
      <c r="R94" s="7"/>
      <c r="S94" s="7"/>
      <c r="T94" s="7"/>
      <c r="U94" s="7"/>
      <c r="V94" s="7"/>
      <c r="W94" s="7"/>
      <c r="X94" s="7"/>
      <c r="Y94" s="7"/>
      <c r="Z94" s="7"/>
    </row>
    <row r="95" spans="1:26" ht="14.5" x14ac:dyDescent="0.35">
      <c r="A95" s="7"/>
      <c r="B95" s="33">
        <f t="shared" si="0"/>
        <v>67</v>
      </c>
      <c r="C95" s="34">
        <f t="shared" si="0"/>
        <v>45231</v>
      </c>
      <c r="D95" s="35">
        <f t="shared" si="0"/>
        <v>100</v>
      </c>
      <c r="E95" s="35">
        <f t="shared" si="0"/>
        <v>4676.75</v>
      </c>
      <c r="F95" s="38"/>
      <c r="G95" s="35">
        <f t="shared" si="0"/>
        <v>790.17</v>
      </c>
      <c r="H95" s="35">
        <f t="shared" si="0"/>
        <v>3986.58</v>
      </c>
      <c r="I95" s="14">
        <f t="shared" si="0"/>
        <v>203954.10999999975</v>
      </c>
      <c r="J95" s="7"/>
      <c r="K95" s="35">
        <f t="shared" si="0"/>
        <v>276.55949999999996</v>
      </c>
      <c r="L95" s="14">
        <f t="shared" si="0"/>
        <v>29748.725999999995</v>
      </c>
      <c r="M95" s="7"/>
      <c r="N95" s="7"/>
      <c r="O95" s="7"/>
      <c r="P95" s="7"/>
      <c r="Q95" s="7"/>
      <c r="R95" s="7"/>
      <c r="S95" s="7"/>
      <c r="T95" s="7"/>
      <c r="U95" s="7"/>
      <c r="V95" s="7"/>
      <c r="W95" s="7"/>
      <c r="X95" s="7"/>
      <c r="Y95" s="7"/>
      <c r="Z95" s="7"/>
    </row>
    <row r="96" spans="1:26" ht="14.5" x14ac:dyDescent="0.35">
      <c r="A96" s="7"/>
      <c r="B96" s="33">
        <f t="shared" si="0"/>
        <v>68</v>
      </c>
      <c r="C96" s="34">
        <f t="shared" si="0"/>
        <v>45261</v>
      </c>
      <c r="D96" s="35">
        <f t="shared" si="0"/>
        <v>100</v>
      </c>
      <c r="E96" s="35">
        <f t="shared" si="0"/>
        <v>4676.75</v>
      </c>
      <c r="F96" s="38"/>
      <c r="G96" s="35">
        <f t="shared" si="0"/>
        <v>775.03</v>
      </c>
      <c r="H96" s="35">
        <f t="shared" si="0"/>
        <v>4001.7200000000003</v>
      </c>
      <c r="I96" s="14">
        <f t="shared" si="0"/>
        <v>199952.38999999975</v>
      </c>
      <c r="J96" s="7"/>
      <c r="K96" s="35">
        <f t="shared" si="0"/>
        <v>271.26049999999998</v>
      </c>
      <c r="L96" s="14">
        <f t="shared" si="0"/>
        <v>30019.986499999995</v>
      </c>
      <c r="M96" s="7"/>
      <c r="N96" s="7"/>
      <c r="O96" s="7"/>
      <c r="P96" s="7"/>
      <c r="Q96" s="7"/>
      <c r="R96" s="7"/>
      <c r="S96" s="7"/>
      <c r="T96" s="7"/>
      <c r="U96" s="7"/>
      <c r="V96" s="7"/>
      <c r="W96" s="7"/>
      <c r="X96" s="7"/>
      <c r="Y96" s="7"/>
      <c r="Z96" s="7"/>
    </row>
    <row r="97" spans="1:26" ht="14.5" x14ac:dyDescent="0.35">
      <c r="A97" s="7"/>
      <c r="B97" s="33">
        <f t="shared" si="0"/>
        <v>69</v>
      </c>
      <c r="C97" s="34">
        <f t="shared" si="0"/>
        <v>45292</v>
      </c>
      <c r="D97" s="35">
        <f t="shared" si="0"/>
        <v>100</v>
      </c>
      <c r="E97" s="35">
        <f t="shared" si="0"/>
        <v>4676.75</v>
      </c>
      <c r="F97" s="38"/>
      <c r="G97" s="35">
        <f t="shared" si="0"/>
        <v>759.82</v>
      </c>
      <c r="H97" s="35">
        <f t="shared" si="0"/>
        <v>4016.93</v>
      </c>
      <c r="I97" s="14">
        <f t="shared" si="0"/>
        <v>195935.45999999976</v>
      </c>
      <c r="J97" s="7"/>
      <c r="K97" s="35">
        <f t="shared" si="0"/>
        <v>265.93700000000001</v>
      </c>
      <c r="L97" s="14">
        <f t="shared" si="0"/>
        <v>30285.923499999997</v>
      </c>
      <c r="M97" s="7"/>
      <c r="N97" s="7"/>
      <c r="O97" s="7"/>
      <c r="P97" s="7"/>
      <c r="Q97" s="7"/>
      <c r="R97" s="7"/>
      <c r="S97" s="7"/>
      <c r="T97" s="7"/>
      <c r="U97" s="7"/>
      <c r="V97" s="7"/>
      <c r="W97" s="7"/>
      <c r="X97" s="7"/>
      <c r="Y97" s="7"/>
      <c r="Z97" s="7"/>
    </row>
    <row r="98" spans="1:26" ht="14.5" x14ac:dyDescent="0.35">
      <c r="A98" s="7"/>
      <c r="B98" s="33">
        <f t="shared" si="0"/>
        <v>70</v>
      </c>
      <c r="C98" s="34">
        <f t="shared" si="0"/>
        <v>45323</v>
      </c>
      <c r="D98" s="35">
        <f t="shared" si="0"/>
        <v>100</v>
      </c>
      <c r="E98" s="35">
        <f t="shared" si="0"/>
        <v>4676.75</v>
      </c>
      <c r="F98" s="38"/>
      <c r="G98" s="35">
        <f t="shared" si="0"/>
        <v>744.55</v>
      </c>
      <c r="H98" s="35">
        <f t="shared" si="0"/>
        <v>4032.2</v>
      </c>
      <c r="I98" s="14">
        <f t="shared" si="0"/>
        <v>191903.25999999975</v>
      </c>
      <c r="J98" s="7"/>
      <c r="K98" s="35">
        <f t="shared" si="0"/>
        <v>260.59249999999997</v>
      </c>
      <c r="L98" s="14">
        <f t="shared" si="0"/>
        <v>30546.515999999996</v>
      </c>
      <c r="M98" s="7"/>
      <c r="N98" s="7"/>
      <c r="O98" s="7"/>
      <c r="P98" s="7"/>
      <c r="Q98" s="7"/>
      <c r="R98" s="7"/>
      <c r="S98" s="7"/>
      <c r="T98" s="7"/>
      <c r="U98" s="7"/>
      <c r="V98" s="7"/>
      <c r="W98" s="7"/>
      <c r="X98" s="7"/>
      <c r="Y98" s="7"/>
      <c r="Z98" s="7"/>
    </row>
    <row r="99" spans="1:26" ht="14.5" x14ac:dyDescent="0.35">
      <c r="A99" s="7"/>
      <c r="B99" s="33">
        <f t="shared" si="0"/>
        <v>71</v>
      </c>
      <c r="C99" s="34">
        <f t="shared" si="0"/>
        <v>45352</v>
      </c>
      <c r="D99" s="35">
        <f t="shared" si="0"/>
        <v>100</v>
      </c>
      <c r="E99" s="35">
        <f t="shared" si="0"/>
        <v>4676.75</v>
      </c>
      <c r="F99" s="38"/>
      <c r="G99" s="35">
        <f t="shared" si="0"/>
        <v>729.23</v>
      </c>
      <c r="H99" s="35">
        <f t="shared" si="0"/>
        <v>4047.52</v>
      </c>
      <c r="I99" s="14">
        <f t="shared" si="0"/>
        <v>187855.73999999976</v>
      </c>
      <c r="J99" s="7"/>
      <c r="K99" s="35">
        <f t="shared" si="0"/>
        <v>255.23049999999998</v>
      </c>
      <c r="L99" s="14">
        <f t="shared" si="0"/>
        <v>30801.746499999997</v>
      </c>
      <c r="M99" s="7"/>
      <c r="N99" s="7"/>
      <c r="O99" s="7"/>
      <c r="P99" s="7"/>
      <c r="Q99" s="7"/>
      <c r="R99" s="7"/>
      <c r="S99" s="7"/>
      <c r="T99" s="7"/>
      <c r="U99" s="7"/>
      <c r="V99" s="7"/>
      <c r="W99" s="7"/>
      <c r="X99" s="7"/>
      <c r="Y99" s="7"/>
      <c r="Z99" s="7"/>
    </row>
    <row r="100" spans="1:26" ht="14.5" x14ac:dyDescent="0.35">
      <c r="A100" s="7"/>
      <c r="B100" s="33">
        <f t="shared" si="0"/>
        <v>72</v>
      </c>
      <c r="C100" s="34">
        <f t="shared" si="0"/>
        <v>45383</v>
      </c>
      <c r="D100" s="35">
        <f t="shared" si="0"/>
        <v>2100</v>
      </c>
      <c r="E100" s="35">
        <f t="shared" si="0"/>
        <v>4676.75</v>
      </c>
      <c r="F100" s="38"/>
      <c r="G100" s="35">
        <f t="shared" si="0"/>
        <v>713.85</v>
      </c>
      <c r="H100" s="35">
        <f t="shared" si="0"/>
        <v>6062.9</v>
      </c>
      <c r="I100" s="14">
        <f t="shared" si="0"/>
        <v>181792.83999999976</v>
      </c>
      <c r="J100" s="7"/>
      <c r="K100" s="35">
        <f t="shared" si="0"/>
        <v>249.8475</v>
      </c>
      <c r="L100" s="14">
        <f t="shared" si="0"/>
        <v>31051.593999999997</v>
      </c>
      <c r="M100" s="7"/>
      <c r="N100" s="7"/>
      <c r="O100" s="7"/>
      <c r="P100" s="7"/>
      <c r="Q100" s="7"/>
      <c r="R100" s="7"/>
      <c r="S100" s="7"/>
      <c r="T100" s="7"/>
      <c r="U100" s="7"/>
      <c r="V100" s="7"/>
      <c r="W100" s="7"/>
      <c r="X100" s="7"/>
      <c r="Y100" s="7"/>
      <c r="Z100" s="7"/>
    </row>
    <row r="101" spans="1:26" ht="14.5" x14ac:dyDescent="0.35">
      <c r="A101" s="7"/>
      <c r="B101" s="33">
        <f t="shared" si="0"/>
        <v>73</v>
      </c>
      <c r="C101" s="34">
        <f t="shared" si="0"/>
        <v>45413</v>
      </c>
      <c r="D101" s="35">
        <f t="shared" si="0"/>
        <v>100</v>
      </c>
      <c r="E101" s="35">
        <f t="shared" si="0"/>
        <v>4676.75</v>
      </c>
      <c r="F101" s="38"/>
      <c r="G101" s="35">
        <f t="shared" si="0"/>
        <v>690.81</v>
      </c>
      <c r="H101" s="35">
        <f t="shared" si="0"/>
        <v>4085.94</v>
      </c>
      <c r="I101" s="14">
        <f t="shared" si="0"/>
        <v>177706.89999999976</v>
      </c>
      <c r="J101" s="7"/>
      <c r="K101" s="35">
        <f t="shared" si="0"/>
        <v>241.78349999999998</v>
      </c>
      <c r="L101" s="14">
        <f t="shared" si="0"/>
        <v>31293.377499999999</v>
      </c>
      <c r="M101" s="7"/>
      <c r="N101" s="7"/>
      <c r="O101" s="7"/>
      <c r="P101" s="7"/>
      <c r="Q101" s="7"/>
      <c r="R101" s="7"/>
      <c r="S101" s="7"/>
      <c r="T101" s="7"/>
      <c r="U101" s="7"/>
      <c r="V101" s="7"/>
      <c r="W101" s="7"/>
      <c r="X101" s="7"/>
      <c r="Y101" s="7"/>
      <c r="Z101" s="7"/>
    </row>
    <row r="102" spans="1:26" ht="14.5" x14ac:dyDescent="0.35">
      <c r="A102" s="7"/>
      <c r="B102" s="33">
        <f t="shared" si="0"/>
        <v>74</v>
      </c>
      <c r="C102" s="34">
        <f t="shared" si="0"/>
        <v>45444</v>
      </c>
      <c r="D102" s="35">
        <f t="shared" si="0"/>
        <v>100</v>
      </c>
      <c r="E102" s="35">
        <f t="shared" si="0"/>
        <v>4676.75</v>
      </c>
      <c r="F102" s="38"/>
      <c r="G102" s="35">
        <f t="shared" si="0"/>
        <v>675.29</v>
      </c>
      <c r="H102" s="35">
        <f t="shared" si="0"/>
        <v>4101.46</v>
      </c>
      <c r="I102" s="14">
        <f t="shared" si="0"/>
        <v>173605.43999999977</v>
      </c>
      <c r="J102" s="7"/>
      <c r="K102" s="35">
        <f t="shared" si="0"/>
        <v>236.35149999999996</v>
      </c>
      <c r="L102" s="14">
        <f t="shared" si="0"/>
        <v>31529.728999999999</v>
      </c>
      <c r="M102" s="7"/>
      <c r="N102" s="7"/>
      <c r="O102" s="7"/>
      <c r="P102" s="7"/>
      <c r="Q102" s="7"/>
      <c r="R102" s="7"/>
      <c r="S102" s="7"/>
      <c r="T102" s="7"/>
      <c r="U102" s="7"/>
      <c r="V102" s="7"/>
      <c r="W102" s="7"/>
      <c r="X102" s="7"/>
      <c r="Y102" s="7"/>
      <c r="Z102" s="7"/>
    </row>
    <row r="103" spans="1:26" ht="14.5" x14ac:dyDescent="0.35">
      <c r="A103" s="7"/>
      <c r="B103" s="33">
        <f t="shared" si="0"/>
        <v>75</v>
      </c>
      <c r="C103" s="34">
        <f t="shared" si="0"/>
        <v>45474</v>
      </c>
      <c r="D103" s="35">
        <f t="shared" si="0"/>
        <v>100</v>
      </c>
      <c r="E103" s="35">
        <f t="shared" si="0"/>
        <v>4676.75</v>
      </c>
      <c r="F103" s="38"/>
      <c r="G103" s="35">
        <f t="shared" si="0"/>
        <v>659.7</v>
      </c>
      <c r="H103" s="35">
        <f t="shared" si="0"/>
        <v>4117.05</v>
      </c>
      <c r="I103" s="14">
        <f t="shared" si="0"/>
        <v>169488.38999999978</v>
      </c>
      <c r="J103" s="7"/>
      <c r="K103" s="35">
        <f t="shared" si="0"/>
        <v>230.89500000000001</v>
      </c>
      <c r="L103" s="14">
        <f t="shared" si="0"/>
        <v>31760.624</v>
      </c>
      <c r="M103" s="7"/>
      <c r="N103" s="7"/>
      <c r="O103" s="7"/>
      <c r="P103" s="7"/>
      <c r="Q103" s="7"/>
      <c r="R103" s="7"/>
      <c r="S103" s="7"/>
      <c r="T103" s="7"/>
      <c r="U103" s="7"/>
      <c r="V103" s="7"/>
      <c r="W103" s="7"/>
      <c r="X103" s="7"/>
      <c r="Y103" s="7"/>
      <c r="Z103" s="7"/>
    </row>
    <row r="104" spans="1:26" ht="14.5" x14ac:dyDescent="0.35">
      <c r="A104" s="7"/>
      <c r="B104" s="33">
        <f t="shared" si="0"/>
        <v>76</v>
      </c>
      <c r="C104" s="34">
        <f t="shared" si="0"/>
        <v>45505</v>
      </c>
      <c r="D104" s="35">
        <f t="shared" si="0"/>
        <v>100</v>
      </c>
      <c r="E104" s="35">
        <f t="shared" si="0"/>
        <v>4676.75</v>
      </c>
      <c r="F104" s="38"/>
      <c r="G104" s="35">
        <f t="shared" si="0"/>
        <v>644.05999999999995</v>
      </c>
      <c r="H104" s="35">
        <f t="shared" si="0"/>
        <v>4132.6900000000005</v>
      </c>
      <c r="I104" s="14">
        <f t="shared" si="0"/>
        <v>165355.69999999978</v>
      </c>
      <c r="J104" s="7"/>
      <c r="K104" s="35">
        <f t="shared" si="0"/>
        <v>225.42099999999996</v>
      </c>
      <c r="L104" s="14">
        <f t="shared" si="0"/>
        <v>31986.044999999998</v>
      </c>
      <c r="M104" s="7"/>
      <c r="N104" s="7"/>
      <c r="O104" s="7"/>
      <c r="P104" s="7"/>
      <c r="Q104" s="7"/>
      <c r="R104" s="7"/>
      <c r="S104" s="7"/>
      <c r="T104" s="7"/>
      <c r="U104" s="7"/>
      <c r="V104" s="7"/>
      <c r="W104" s="7"/>
      <c r="X104" s="7"/>
      <c r="Y104" s="7"/>
      <c r="Z104" s="7"/>
    </row>
    <row r="105" spans="1:26" ht="14.5" x14ac:dyDescent="0.35">
      <c r="A105" s="7"/>
      <c r="B105" s="33">
        <f t="shared" si="0"/>
        <v>77</v>
      </c>
      <c r="C105" s="34">
        <f t="shared" si="0"/>
        <v>45536</v>
      </c>
      <c r="D105" s="35">
        <f t="shared" si="0"/>
        <v>100</v>
      </c>
      <c r="E105" s="35">
        <f t="shared" si="0"/>
        <v>4676.75</v>
      </c>
      <c r="F105" s="38"/>
      <c r="G105" s="35">
        <f t="shared" si="0"/>
        <v>628.35</v>
      </c>
      <c r="H105" s="35">
        <f t="shared" si="0"/>
        <v>4148.3999999999996</v>
      </c>
      <c r="I105" s="14">
        <f t="shared" si="0"/>
        <v>161207.29999999978</v>
      </c>
      <c r="J105" s="7"/>
      <c r="K105" s="35">
        <f t="shared" si="0"/>
        <v>219.92249999999999</v>
      </c>
      <c r="L105" s="14">
        <f t="shared" si="0"/>
        <v>32205.967499999999</v>
      </c>
      <c r="M105" s="7"/>
      <c r="N105" s="7"/>
      <c r="O105" s="7"/>
      <c r="P105" s="7"/>
      <c r="Q105" s="7"/>
      <c r="R105" s="7"/>
      <c r="S105" s="7"/>
      <c r="T105" s="7"/>
      <c r="U105" s="7"/>
      <c r="V105" s="7"/>
      <c r="W105" s="7"/>
      <c r="X105" s="7"/>
      <c r="Y105" s="7"/>
      <c r="Z105" s="7"/>
    </row>
    <row r="106" spans="1:26" ht="14.5" x14ac:dyDescent="0.35">
      <c r="A106" s="7"/>
      <c r="B106" s="33">
        <f t="shared" si="0"/>
        <v>78</v>
      </c>
      <c r="C106" s="34">
        <f t="shared" si="0"/>
        <v>45566</v>
      </c>
      <c r="D106" s="35">
        <f t="shared" si="0"/>
        <v>100</v>
      </c>
      <c r="E106" s="35">
        <f t="shared" si="0"/>
        <v>4676.75</v>
      </c>
      <c r="F106" s="38"/>
      <c r="G106" s="35">
        <f t="shared" si="0"/>
        <v>612.59</v>
      </c>
      <c r="H106" s="35">
        <f t="shared" si="0"/>
        <v>4164.16</v>
      </c>
      <c r="I106" s="14">
        <f t="shared" si="0"/>
        <v>157043.13999999978</v>
      </c>
      <c r="J106" s="7"/>
      <c r="K106" s="35">
        <f t="shared" si="0"/>
        <v>214.40649999999999</v>
      </c>
      <c r="L106" s="14">
        <f t="shared" si="0"/>
        <v>32420.374</v>
      </c>
      <c r="M106" s="7"/>
      <c r="N106" s="7"/>
      <c r="O106" s="7"/>
      <c r="P106" s="7"/>
      <c r="Q106" s="7"/>
      <c r="R106" s="7"/>
      <c r="S106" s="7"/>
      <c r="T106" s="7"/>
      <c r="U106" s="7"/>
      <c r="V106" s="7"/>
      <c r="W106" s="7"/>
      <c r="X106" s="7"/>
      <c r="Y106" s="7"/>
      <c r="Z106" s="7"/>
    </row>
    <row r="107" spans="1:26" ht="14.5" x14ac:dyDescent="0.35">
      <c r="A107" s="7"/>
      <c r="B107" s="33">
        <f t="shared" si="0"/>
        <v>79</v>
      </c>
      <c r="C107" s="34">
        <f t="shared" si="0"/>
        <v>45597</v>
      </c>
      <c r="D107" s="35">
        <f t="shared" si="0"/>
        <v>100</v>
      </c>
      <c r="E107" s="35">
        <f t="shared" si="0"/>
        <v>4676.75</v>
      </c>
      <c r="F107" s="38"/>
      <c r="G107" s="35">
        <f t="shared" si="0"/>
        <v>596.76</v>
      </c>
      <c r="H107" s="35">
        <f t="shared" si="0"/>
        <v>4179.99</v>
      </c>
      <c r="I107" s="14">
        <f t="shared" si="0"/>
        <v>152863.14999999979</v>
      </c>
      <c r="J107" s="7"/>
      <c r="K107" s="35">
        <f t="shared" si="0"/>
        <v>208.86599999999999</v>
      </c>
      <c r="L107" s="14">
        <f t="shared" si="0"/>
        <v>32629.239999999998</v>
      </c>
      <c r="M107" s="7"/>
      <c r="N107" s="7"/>
      <c r="O107" s="7"/>
      <c r="P107" s="7"/>
      <c r="Q107" s="7"/>
      <c r="R107" s="7"/>
      <c r="S107" s="7"/>
      <c r="T107" s="7"/>
      <c r="U107" s="7"/>
      <c r="V107" s="7"/>
      <c r="W107" s="7"/>
      <c r="X107" s="7"/>
      <c r="Y107" s="7"/>
      <c r="Z107" s="7"/>
    </row>
    <row r="108" spans="1:26" ht="14.5" x14ac:dyDescent="0.35">
      <c r="A108" s="7"/>
      <c r="B108" s="33">
        <f t="shared" si="0"/>
        <v>80</v>
      </c>
      <c r="C108" s="34">
        <f t="shared" si="0"/>
        <v>45627</v>
      </c>
      <c r="D108" s="35">
        <f t="shared" si="0"/>
        <v>100</v>
      </c>
      <c r="E108" s="35">
        <f t="shared" si="0"/>
        <v>4676.75</v>
      </c>
      <c r="F108" s="38"/>
      <c r="G108" s="35">
        <f t="shared" si="0"/>
        <v>580.88</v>
      </c>
      <c r="H108" s="35">
        <f t="shared" si="0"/>
        <v>4195.87</v>
      </c>
      <c r="I108" s="14">
        <f t="shared" si="0"/>
        <v>148667.2799999998</v>
      </c>
      <c r="J108" s="7"/>
      <c r="K108" s="35">
        <f t="shared" si="0"/>
        <v>203.30799999999999</v>
      </c>
      <c r="L108" s="14">
        <f t="shared" si="0"/>
        <v>32832.547999999995</v>
      </c>
      <c r="M108" s="7"/>
      <c r="N108" s="7"/>
      <c r="O108" s="7"/>
      <c r="P108" s="7"/>
      <c r="Q108" s="7"/>
      <c r="R108" s="7"/>
      <c r="S108" s="7"/>
      <c r="T108" s="7"/>
      <c r="U108" s="7"/>
      <c r="V108" s="7"/>
      <c r="W108" s="7"/>
      <c r="X108" s="7"/>
      <c r="Y108" s="7"/>
      <c r="Z108" s="7"/>
    </row>
    <row r="109" spans="1:26" ht="14.5" x14ac:dyDescent="0.35">
      <c r="A109" s="7"/>
      <c r="B109" s="33">
        <f t="shared" si="0"/>
        <v>81</v>
      </c>
      <c r="C109" s="34">
        <f t="shared" si="0"/>
        <v>45658</v>
      </c>
      <c r="D109" s="35">
        <f t="shared" si="0"/>
        <v>100</v>
      </c>
      <c r="E109" s="35">
        <f t="shared" si="0"/>
        <v>4676.75</v>
      </c>
      <c r="F109" s="38"/>
      <c r="G109" s="35">
        <f t="shared" si="0"/>
        <v>564.94000000000005</v>
      </c>
      <c r="H109" s="35">
        <f t="shared" si="0"/>
        <v>4211.8099999999995</v>
      </c>
      <c r="I109" s="14">
        <f t="shared" si="0"/>
        <v>144455.4699999998</v>
      </c>
      <c r="J109" s="7"/>
      <c r="K109" s="35">
        <f t="shared" si="0"/>
        <v>197.72900000000001</v>
      </c>
      <c r="L109" s="14">
        <f t="shared" si="0"/>
        <v>33030.276999999995</v>
      </c>
      <c r="M109" s="7"/>
      <c r="N109" s="7"/>
      <c r="O109" s="7"/>
      <c r="P109" s="7"/>
      <c r="Q109" s="7"/>
      <c r="R109" s="7"/>
      <c r="S109" s="7"/>
      <c r="T109" s="7"/>
      <c r="U109" s="7"/>
      <c r="V109" s="7"/>
      <c r="W109" s="7"/>
      <c r="X109" s="7"/>
      <c r="Y109" s="7"/>
      <c r="Z109" s="7"/>
    </row>
    <row r="110" spans="1:26" ht="14.5" x14ac:dyDescent="0.35">
      <c r="A110" s="7"/>
      <c r="B110" s="33">
        <f t="shared" si="0"/>
        <v>82</v>
      </c>
      <c r="C110" s="34">
        <f t="shared" si="0"/>
        <v>45689</v>
      </c>
      <c r="D110" s="35">
        <f t="shared" si="0"/>
        <v>100</v>
      </c>
      <c r="E110" s="35">
        <f t="shared" si="0"/>
        <v>4676.75</v>
      </c>
      <c r="F110" s="38"/>
      <c r="G110" s="35">
        <f t="shared" si="0"/>
        <v>548.92999999999995</v>
      </c>
      <c r="H110" s="35">
        <f t="shared" si="0"/>
        <v>4227.82</v>
      </c>
      <c r="I110" s="14">
        <f t="shared" si="0"/>
        <v>140227.64999999979</v>
      </c>
      <c r="J110" s="7"/>
      <c r="K110" s="35">
        <f t="shared" si="0"/>
        <v>192.12549999999996</v>
      </c>
      <c r="L110" s="14">
        <f t="shared" si="0"/>
        <v>33222.402499999997</v>
      </c>
      <c r="M110" s="7"/>
      <c r="N110" s="7"/>
      <c r="O110" s="7"/>
      <c r="P110" s="7"/>
      <c r="Q110" s="7"/>
      <c r="R110" s="7"/>
      <c r="S110" s="7"/>
      <c r="T110" s="7"/>
      <c r="U110" s="7"/>
      <c r="V110" s="7"/>
      <c r="W110" s="7"/>
      <c r="X110" s="7"/>
      <c r="Y110" s="7"/>
      <c r="Z110" s="7"/>
    </row>
    <row r="111" spans="1:26" ht="14.5" x14ac:dyDescent="0.35">
      <c r="A111" s="7"/>
      <c r="B111" s="33">
        <f t="shared" si="0"/>
        <v>83</v>
      </c>
      <c r="C111" s="34">
        <f t="shared" si="0"/>
        <v>45717</v>
      </c>
      <c r="D111" s="35">
        <f t="shared" si="0"/>
        <v>100</v>
      </c>
      <c r="E111" s="35">
        <f t="shared" si="0"/>
        <v>4676.75</v>
      </c>
      <c r="F111" s="38"/>
      <c r="G111" s="35">
        <f t="shared" si="0"/>
        <v>532.87</v>
      </c>
      <c r="H111" s="35">
        <f t="shared" si="0"/>
        <v>4243.88</v>
      </c>
      <c r="I111" s="14">
        <f t="shared" si="0"/>
        <v>135983.76999999979</v>
      </c>
      <c r="J111" s="7"/>
      <c r="K111" s="35">
        <f t="shared" si="0"/>
        <v>186.50449999999998</v>
      </c>
      <c r="L111" s="14">
        <f t="shared" si="0"/>
        <v>33408.906999999999</v>
      </c>
      <c r="M111" s="7"/>
      <c r="N111" s="7"/>
      <c r="O111" s="7"/>
      <c r="P111" s="7"/>
      <c r="Q111" s="7"/>
      <c r="R111" s="7"/>
      <c r="S111" s="7"/>
      <c r="T111" s="7"/>
      <c r="U111" s="7"/>
      <c r="V111" s="7"/>
      <c r="W111" s="7"/>
      <c r="X111" s="7"/>
      <c r="Y111" s="7"/>
      <c r="Z111" s="7"/>
    </row>
    <row r="112" spans="1:26" ht="14.5" x14ac:dyDescent="0.35">
      <c r="A112" s="7"/>
      <c r="B112" s="33">
        <f t="shared" si="0"/>
        <v>84</v>
      </c>
      <c r="C112" s="34">
        <f t="shared" si="0"/>
        <v>45748</v>
      </c>
      <c r="D112" s="35">
        <f t="shared" si="0"/>
        <v>2100</v>
      </c>
      <c r="E112" s="35">
        <f t="shared" si="0"/>
        <v>4676.75</v>
      </c>
      <c r="F112" s="38"/>
      <c r="G112" s="35">
        <f t="shared" si="0"/>
        <v>516.74</v>
      </c>
      <c r="H112" s="35">
        <f t="shared" si="0"/>
        <v>6260.01</v>
      </c>
      <c r="I112" s="14">
        <f t="shared" si="0"/>
        <v>129723.75999999979</v>
      </c>
      <c r="J112" s="7"/>
      <c r="K112" s="35">
        <f t="shared" si="0"/>
        <v>180.85899999999998</v>
      </c>
      <c r="L112" s="14">
        <f t="shared" si="0"/>
        <v>33589.765999999996</v>
      </c>
      <c r="M112" s="7"/>
      <c r="N112" s="7"/>
      <c r="O112" s="7"/>
      <c r="P112" s="7"/>
      <c r="Q112" s="7"/>
      <c r="R112" s="7"/>
      <c r="S112" s="7"/>
      <c r="T112" s="7"/>
      <c r="U112" s="7"/>
      <c r="V112" s="7"/>
      <c r="W112" s="7"/>
      <c r="X112" s="7"/>
      <c r="Y112" s="7"/>
      <c r="Z112" s="7"/>
    </row>
    <row r="113" spans="1:26" ht="14.5" x14ac:dyDescent="0.35">
      <c r="A113" s="7"/>
      <c r="B113" s="33">
        <f t="shared" si="0"/>
        <v>85</v>
      </c>
      <c r="C113" s="34">
        <f t="shared" si="0"/>
        <v>45778</v>
      </c>
      <c r="D113" s="35">
        <f t="shared" si="0"/>
        <v>100</v>
      </c>
      <c r="E113" s="35">
        <f t="shared" si="0"/>
        <v>4676.75</v>
      </c>
      <c r="F113" s="38"/>
      <c r="G113" s="35">
        <f t="shared" si="0"/>
        <v>492.95</v>
      </c>
      <c r="H113" s="35">
        <f t="shared" si="0"/>
        <v>4283.8</v>
      </c>
      <c r="I113" s="14">
        <f t="shared" si="0"/>
        <v>125439.95999999979</v>
      </c>
      <c r="J113" s="7"/>
      <c r="K113" s="35">
        <f t="shared" si="0"/>
        <v>172.5325</v>
      </c>
      <c r="L113" s="14">
        <f t="shared" si="0"/>
        <v>33762.298499999997</v>
      </c>
      <c r="M113" s="7"/>
      <c r="N113" s="7"/>
      <c r="O113" s="7"/>
      <c r="P113" s="7"/>
      <c r="Q113" s="7"/>
      <c r="R113" s="7"/>
      <c r="S113" s="7"/>
      <c r="T113" s="7"/>
      <c r="U113" s="7"/>
      <c r="V113" s="7"/>
      <c r="W113" s="7"/>
      <c r="X113" s="7"/>
      <c r="Y113" s="7"/>
      <c r="Z113" s="7"/>
    </row>
    <row r="114" spans="1:26" ht="14.5" x14ac:dyDescent="0.35">
      <c r="A114" s="7"/>
      <c r="B114" s="33">
        <f t="shared" si="0"/>
        <v>86</v>
      </c>
      <c r="C114" s="34">
        <f t="shared" si="0"/>
        <v>45809</v>
      </c>
      <c r="D114" s="35">
        <f t="shared" si="0"/>
        <v>100</v>
      </c>
      <c r="E114" s="35">
        <f t="shared" si="0"/>
        <v>4676.75</v>
      </c>
      <c r="F114" s="38"/>
      <c r="G114" s="35">
        <f t="shared" si="0"/>
        <v>476.67</v>
      </c>
      <c r="H114" s="35">
        <f t="shared" si="0"/>
        <v>4300.08</v>
      </c>
      <c r="I114" s="14">
        <f t="shared" si="0"/>
        <v>121139.87999999979</v>
      </c>
      <c r="J114" s="7"/>
      <c r="K114" s="35">
        <f t="shared" si="0"/>
        <v>166.83449999999999</v>
      </c>
      <c r="L114" s="14">
        <f t="shared" si="0"/>
        <v>33929.132999999994</v>
      </c>
      <c r="M114" s="7"/>
      <c r="N114" s="7"/>
      <c r="O114" s="7"/>
      <c r="P114" s="7"/>
      <c r="Q114" s="7"/>
      <c r="R114" s="7"/>
      <c r="S114" s="7"/>
      <c r="T114" s="7"/>
      <c r="U114" s="7"/>
      <c r="V114" s="7"/>
      <c r="W114" s="7"/>
      <c r="X114" s="7"/>
      <c r="Y114" s="7"/>
      <c r="Z114" s="7"/>
    </row>
    <row r="115" spans="1:26" ht="14.5" x14ac:dyDescent="0.35">
      <c r="A115" s="7"/>
      <c r="B115" s="33">
        <f t="shared" si="0"/>
        <v>87</v>
      </c>
      <c r="C115" s="34">
        <f t="shared" si="0"/>
        <v>45839</v>
      </c>
      <c r="D115" s="35">
        <f t="shared" si="0"/>
        <v>100</v>
      </c>
      <c r="E115" s="35">
        <f t="shared" si="0"/>
        <v>4676.75</v>
      </c>
      <c r="F115" s="38"/>
      <c r="G115" s="35">
        <f t="shared" si="0"/>
        <v>460.33</v>
      </c>
      <c r="H115" s="35">
        <f t="shared" si="0"/>
        <v>4316.42</v>
      </c>
      <c r="I115" s="14">
        <f t="shared" si="0"/>
        <v>116823.45999999979</v>
      </c>
      <c r="J115" s="7"/>
      <c r="K115" s="35">
        <f t="shared" si="0"/>
        <v>161.1155</v>
      </c>
      <c r="L115" s="14">
        <f t="shared" si="0"/>
        <v>34090.248499999994</v>
      </c>
      <c r="M115" s="7"/>
      <c r="N115" s="7"/>
      <c r="O115" s="7"/>
      <c r="P115" s="7"/>
      <c r="Q115" s="7"/>
      <c r="R115" s="7"/>
      <c r="S115" s="7"/>
      <c r="T115" s="7"/>
      <c r="U115" s="7"/>
      <c r="V115" s="7"/>
      <c r="W115" s="7"/>
      <c r="X115" s="7"/>
      <c r="Y115" s="7"/>
      <c r="Z115" s="7"/>
    </row>
    <row r="116" spans="1:26" ht="14.5" x14ac:dyDescent="0.35">
      <c r="A116" s="7"/>
      <c r="B116" s="33">
        <f t="shared" si="0"/>
        <v>88</v>
      </c>
      <c r="C116" s="34">
        <f t="shared" si="0"/>
        <v>45870</v>
      </c>
      <c r="D116" s="35">
        <f t="shared" si="0"/>
        <v>100</v>
      </c>
      <c r="E116" s="35">
        <f t="shared" si="0"/>
        <v>4676.75</v>
      </c>
      <c r="F116" s="38"/>
      <c r="G116" s="35">
        <f t="shared" si="0"/>
        <v>443.93</v>
      </c>
      <c r="H116" s="35">
        <f t="shared" si="0"/>
        <v>4332.82</v>
      </c>
      <c r="I116" s="14">
        <f t="shared" si="0"/>
        <v>112490.63999999978</v>
      </c>
      <c r="J116" s="7"/>
      <c r="K116" s="35">
        <f t="shared" si="0"/>
        <v>155.37549999999999</v>
      </c>
      <c r="L116" s="14">
        <f t="shared" si="0"/>
        <v>34245.623999999996</v>
      </c>
      <c r="M116" s="7"/>
      <c r="N116" s="7"/>
      <c r="O116" s="7"/>
      <c r="P116" s="7"/>
      <c r="Q116" s="7"/>
      <c r="R116" s="7"/>
      <c r="S116" s="7"/>
      <c r="T116" s="7"/>
      <c r="U116" s="7"/>
      <c r="V116" s="7"/>
      <c r="W116" s="7"/>
      <c r="X116" s="7"/>
      <c r="Y116" s="7"/>
      <c r="Z116" s="7"/>
    </row>
    <row r="117" spans="1:26" ht="14.5" x14ac:dyDescent="0.35">
      <c r="A117" s="7"/>
      <c r="B117" s="33">
        <f t="shared" si="0"/>
        <v>89</v>
      </c>
      <c r="C117" s="34">
        <f t="shared" si="0"/>
        <v>45901</v>
      </c>
      <c r="D117" s="35">
        <f t="shared" si="0"/>
        <v>100</v>
      </c>
      <c r="E117" s="35">
        <f t="shared" si="0"/>
        <v>4676.75</v>
      </c>
      <c r="F117" s="38"/>
      <c r="G117" s="35">
        <f t="shared" si="0"/>
        <v>427.46</v>
      </c>
      <c r="H117" s="35">
        <f t="shared" si="0"/>
        <v>4349.29</v>
      </c>
      <c r="I117" s="14">
        <f t="shared" si="0"/>
        <v>108141.34999999979</v>
      </c>
      <c r="J117" s="7"/>
      <c r="K117" s="35">
        <f t="shared" si="0"/>
        <v>149.61099999999999</v>
      </c>
      <c r="L117" s="14">
        <f t="shared" si="0"/>
        <v>34395.234999999993</v>
      </c>
      <c r="M117" s="7"/>
      <c r="N117" s="7"/>
      <c r="O117" s="7"/>
      <c r="P117" s="7"/>
      <c r="Q117" s="7"/>
      <c r="R117" s="7"/>
      <c r="S117" s="7"/>
      <c r="T117" s="7"/>
      <c r="U117" s="7"/>
      <c r="V117" s="7"/>
      <c r="W117" s="7"/>
      <c r="X117" s="7"/>
      <c r="Y117" s="7"/>
      <c r="Z117" s="7"/>
    </row>
    <row r="118" spans="1:26" ht="14.5" x14ac:dyDescent="0.35">
      <c r="A118" s="7"/>
      <c r="B118" s="33">
        <f t="shared" si="0"/>
        <v>90</v>
      </c>
      <c r="C118" s="34">
        <f t="shared" si="0"/>
        <v>45931</v>
      </c>
      <c r="D118" s="35">
        <f t="shared" si="0"/>
        <v>100</v>
      </c>
      <c r="E118" s="35">
        <f t="shared" si="0"/>
        <v>4676.75</v>
      </c>
      <c r="F118" s="38"/>
      <c r="G118" s="35">
        <f t="shared" si="0"/>
        <v>410.94</v>
      </c>
      <c r="H118" s="35">
        <f t="shared" si="0"/>
        <v>4365.8100000000004</v>
      </c>
      <c r="I118" s="14">
        <f t="shared" si="0"/>
        <v>103775.53999999979</v>
      </c>
      <c r="J118" s="7"/>
      <c r="K118" s="35">
        <f t="shared" si="0"/>
        <v>143.82899999999998</v>
      </c>
      <c r="L118" s="14">
        <f t="shared" si="0"/>
        <v>34539.063999999991</v>
      </c>
      <c r="M118" s="7"/>
      <c r="N118" s="7"/>
      <c r="O118" s="7"/>
      <c r="P118" s="7"/>
      <c r="Q118" s="7"/>
      <c r="R118" s="7"/>
      <c r="S118" s="7"/>
      <c r="T118" s="7"/>
      <c r="U118" s="7"/>
      <c r="V118" s="7"/>
      <c r="W118" s="7"/>
      <c r="X118" s="7"/>
      <c r="Y118" s="7"/>
      <c r="Z118" s="7"/>
    </row>
    <row r="119" spans="1:26" ht="14.5" x14ac:dyDescent="0.35">
      <c r="A119" s="7"/>
      <c r="B119" s="33">
        <f t="shared" si="0"/>
        <v>91</v>
      </c>
      <c r="C119" s="34">
        <f t="shared" si="0"/>
        <v>45962</v>
      </c>
      <c r="D119" s="35">
        <f t="shared" si="0"/>
        <v>100</v>
      </c>
      <c r="E119" s="35">
        <f t="shared" si="0"/>
        <v>4676.75</v>
      </c>
      <c r="F119" s="38"/>
      <c r="G119" s="35">
        <f t="shared" si="0"/>
        <v>394.35</v>
      </c>
      <c r="H119" s="35">
        <f t="shared" si="0"/>
        <v>4382.3999999999996</v>
      </c>
      <c r="I119" s="14">
        <f t="shared" si="0"/>
        <v>99393.139999999796</v>
      </c>
      <c r="J119" s="7"/>
      <c r="K119" s="35">
        <f t="shared" si="0"/>
        <v>138.02250000000001</v>
      </c>
      <c r="L119" s="14">
        <f t="shared" si="0"/>
        <v>34677.08649999999</v>
      </c>
      <c r="M119" s="7"/>
      <c r="N119" s="7"/>
      <c r="O119" s="7"/>
      <c r="P119" s="7"/>
      <c r="Q119" s="7"/>
      <c r="R119" s="7"/>
      <c r="S119" s="7"/>
      <c r="T119" s="7"/>
      <c r="U119" s="7"/>
      <c r="V119" s="7"/>
      <c r="W119" s="7"/>
      <c r="X119" s="7"/>
      <c r="Y119" s="7"/>
      <c r="Z119" s="7"/>
    </row>
    <row r="120" spans="1:26" ht="14.5" x14ac:dyDescent="0.35">
      <c r="A120" s="7"/>
      <c r="B120" s="33">
        <f t="shared" si="0"/>
        <v>92</v>
      </c>
      <c r="C120" s="34">
        <f t="shared" si="0"/>
        <v>45992</v>
      </c>
      <c r="D120" s="35">
        <f t="shared" si="0"/>
        <v>100</v>
      </c>
      <c r="E120" s="35">
        <f t="shared" si="0"/>
        <v>4676.75</v>
      </c>
      <c r="F120" s="38"/>
      <c r="G120" s="35">
        <f t="shared" si="0"/>
        <v>377.69</v>
      </c>
      <c r="H120" s="35">
        <f t="shared" si="0"/>
        <v>4399.0600000000004</v>
      </c>
      <c r="I120" s="14">
        <f t="shared" si="0"/>
        <v>94994.079999999798</v>
      </c>
      <c r="J120" s="7"/>
      <c r="K120" s="35">
        <f t="shared" si="0"/>
        <v>132.19149999999999</v>
      </c>
      <c r="L120" s="14">
        <f t="shared" si="0"/>
        <v>34809.277999999991</v>
      </c>
      <c r="M120" s="7"/>
      <c r="N120" s="7"/>
      <c r="O120" s="7"/>
      <c r="P120" s="7"/>
      <c r="Q120" s="7"/>
      <c r="R120" s="7"/>
      <c r="S120" s="7"/>
      <c r="T120" s="7"/>
      <c r="U120" s="7"/>
      <c r="V120" s="7"/>
      <c r="W120" s="7"/>
      <c r="X120" s="7"/>
      <c r="Y120" s="7"/>
      <c r="Z120" s="7"/>
    </row>
    <row r="121" spans="1:26" ht="14.5" x14ac:dyDescent="0.35">
      <c r="A121" s="7"/>
      <c r="B121" s="33">
        <f t="shared" si="0"/>
        <v>93</v>
      </c>
      <c r="C121" s="34">
        <f t="shared" si="0"/>
        <v>46023</v>
      </c>
      <c r="D121" s="35">
        <f t="shared" si="0"/>
        <v>100</v>
      </c>
      <c r="E121" s="35">
        <f t="shared" si="0"/>
        <v>4676.75</v>
      </c>
      <c r="F121" s="38"/>
      <c r="G121" s="35">
        <f t="shared" si="0"/>
        <v>360.98</v>
      </c>
      <c r="H121" s="35">
        <f t="shared" si="0"/>
        <v>4415.7700000000004</v>
      </c>
      <c r="I121" s="14">
        <f t="shared" si="0"/>
        <v>90578.309999999794</v>
      </c>
      <c r="J121" s="7"/>
      <c r="K121" s="35">
        <f t="shared" si="0"/>
        <v>126.343</v>
      </c>
      <c r="L121" s="14">
        <f t="shared" si="0"/>
        <v>34935.620999999992</v>
      </c>
      <c r="M121" s="7"/>
      <c r="N121" s="7"/>
      <c r="O121" s="7"/>
      <c r="P121" s="7"/>
      <c r="Q121" s="7"/>
      <c r="R121" s="7"/>
      <c r="S121" s="7"/>
      <c r="T121" s="7"/>
      <c r="U121" s="7"/>
      <c r="V121" s="7"/>
      <c r="W121" s="7"/>
      <c r="X121" s="7"/>
      <c r="Y121" s="7"/>
      <c r="Z121" s="7"/>
    </row>
    <row r="122" spans="1:26" ht="14.5" x14ac:dyDescent="0.35">
      <c r="A122" s="7"/>
      <c r="B122" s="33">
        <f t="shared" si="0"/>
        <v>94</v>
      </c>
      <c r="C122" s="34">
        <f t="shared" si="0"/>
        <v>46054</v>
      </c>
      <c r="D122" s="35">
        <f t="shared" si="0"/>
        <v>100</v>
      </c>
      <c r="E122" s="35">
        <f t="shared" si="0"/>
        <v>4676.75</v>
      </c>
      <c r="F122" s="38"/>
      <c r="G122" s="35">
        <f t="shared" si="0"/>
        <v>344.2</v>
      </c>
      <c r="H122" s="35">
        <f t="shared" si="0"/>
        <v>4432.55</v>
      </c>
      <c r="I122" s="14">
        <f t="shared" si="0"/>
        <v>86145.759999999791</v>
      </c>
      <c r="J122" s="7"/>
      <c r="K122" s="35">
        <f t="shared" si="0"/>
        <v>120.46999999999998</v>
      </c>
      <c r="L122" s="14">
        <f t="shared" si="0"/>
        <v>35056.090999999993</v>
      </c>
      <c r="M122" s="7"/>
      <c r="N122" s="7"/>
      <c r="O122" s="7"/>
      <c r="P122" s="7"/>
      <c r="Q122" s="7"/>
      <c r="R122" s="7"/>
      <c r="S122" s="7"/>
      <c r="T122" s="7"/>
      <c r="U122" s="7"/>
      <c r="V122" s="7"/>
      <c r="W122" s="7"/>
      <c r="X122" s="7"/>
      <c r="Y122" s="7"/>
      <c r="Z122" s="7"/>
    </row>
    <row r="123" spans="1:26" ht="14.5" x14ac:dyDescent="0.35">
      <c r="A123" s="7"/>
      <c r="B123" s="33">
        <f t="shared" si="0"/>
        <v>95</v>
      </c>
      <c r="C123" s="34">
        <f t="shared" si="0"/>
        <v>46082</v>
      </c>
      <c r="D123" s="35">
        <f t="shared" si="0"/>
        <v>100</v>
      </c>
      <c r="E123" s="35">
        <f t="shared" si="0"/>
        <v>4676.75</v>
      </c>
      <c r="F123" s="38"/>
      <c r="G123" s="35">
        <f t="shared" si="0"/>
        <v>327.35000000000002</v>
      </c>
      <c r="H123" s="35">
        <f t="shared" si="0"/>
        <v>4449.3999999999996</v>
      </c>
      <c r="I123" s="14">
        <f t="shared" si="0"/>
        <v>81696.359999999797</v>
      </c>
      <c r="J123" s="7"/>
      <c r="K123" s="35">
        <f t="shared" si="0"/>
        <v>114.57250000000001</v>
      </c>
      <c r="L123" s="14">
        <f t="shared" si="0"/>
        <v>35170.663499999995</v>
      </c>
      <c r="M123" s="7"/>
      <c r="N123" s="7"/>
      <c r="O123" s="7"/>
      <c r="P123" s="7"/>
      <c r="Q123" s="7"/>
      <c r="R123" s="7"/>
      <c r="S123" s="7"/>
      <c r="T123" s="7"/>
      <c r="U123" s="7"/>
      <c r="V123" s="7"/>
      <c r="W123" s="7"/>
      <c r="X123" s="7"/>
      <c r="Y123" s="7"/>
      <c r="Z123" s="7"/>
    </row>
    <row r="124" spans="1:26" ht="14.5" x14ac:dyDescent="0.35">
      <c r="A124" s="7"/>
      <c r="B124" s="33">
        <f t="shared" si="0"/>
        <v>96</v>
      </c>
      <c r="C124" s="34">
        <f t="shared" si="0"/>
        <v>46113</v>
      </c>
      <c r="D124" s="35">
        <f t="shared" si="0"/>
        <v>2100</v>
      </c>
      <c r="E124" s="35">
        <f t="shared" si="0"/>
        <v>4676.75</v>
      </c>
      <c r="F124" s="38"/>
      <c r="G124" s="35">
        <f t="shared" si="0"/>
        <v>310.45</v>
      </c>
      <c r="H124" s="35">
        <f t="shared" si="0"/>
        <v>6466.3</v>
      </c>
      <c r="I124" s="14">
        <f t="shared" si="0"/>
        <v>75230.059999999794</v>
      </c>
      <c r="J124" s="7"/>
      <c r="K124" s="35">
        <f t="shared" si="0"/>
        <v>108.65749999999998</v>
      </c>
      <c r="L124" s="14">
        <f t="shared" si="0"/>
        <v>35279.320999999996</v>
      </c>
      <c r="M124" s="7"/>
      <c r="N124" s="7"/>
      <c r="O124" s="7"/>
      <c r="P124" s="7"/>
      <c r="Q124" s="7"/>
      <c r="R124" s="7"/>
      <c r="S124" s="7"/>
      <c r="T124" s="7"/>
      <c r="U124" s="7"/>
      <c r="V124" s="7"/>
      <c r="W124" s="7"/>
      <c r="X124" s="7"/>
      <c r="Y124" s="7"/>
      <c r="Z124" s="7"/>
    </row>
    <row r="125" spans="1:26" ht="14.5" x14ac:dyDescent="0.35">
      <c r="A125" s="7"/>
      <c r="B125" s="33">
        <f t="shared" si="0"/>
        <v>97</v>
      </c>
      <c r="C125" s="34">
        <f t="shared" si="0"/>
        <v>46143</v>
      </c>
      <c r="D125" s="35">
        <f t="shared" si="0"/>
        <v>100</v>
      </c>
      <c r="E125" s="35">
        <f t="shared" si="0"/>
        <v>4676.75</v>
      </c>
      <c r="F125" s="38"/>
      <c r="G125" s="35">
        <f t="shared" si="0"/>
        <v>285.87</v>
      </c>
      <c r="H125" s="35">
        <f t="shared" si="0"/>
        <v>4490.88</v>
      </c>
      <c r="I125" s="14">
        <f t="shared" si="0"/>
        <v>70739.179999999789</v>
      </c>
      <c r="J125" s="7"/>
      <c r="K125" s="35">
        <f t="shared" si="0"/>
        <v>100.05449999999999</v>
      </c>
      <c r="L125" s="14">
        <f t="shared" si="0"/>
        <v>35379.375499999995</v>
      </c>
      <c r="M125" s="7"/>
      <c r="N125" s="7"/>
      <c r="O125" s="7"/>
      <c r="P125" s="7"/>
      <c r="Q125" s="7"/>
      <c r="R125" s="7"/>
      <c r="S125" s="7"/>
      <c r="T125" s="7"/>
      <c r="U125" s="7"/>
      <c r="V125" s="7"/>
      <c r="W125" s="7"/>
      <c r="X125" s="7"/>
      <c r="Y125" s="7"/>
      <c r="Z125" s="7"/>
    </row>
    <row r="126" spans="1:26" ht="14.5" x14ac:dyDescent="0.35">
      <c r="A126" s="7"/>
      <c r="B126" s="33">
        <f t="shared" si="0"/>
        <v>98</v>
      </c>
      <c r="C126" s="34">
        <f t="shared" si="0"/>
        <v>46174</v>
      </c>
      <c r="D126" s="35">
        <f t="shared" si="0"/>
        <v>100</v>
      </c>
      <c r="E126" s="35">
        <f t="shared" si="0"/>
        <v>4676.75</v>
      </c>
      <c r="F126" s="38"/>
      <c r="G126" s="35">
        <f t="shared" si="0"/>
        <v>268.81</v>
      </c>
      <c r="H126" s="35">
        <f t="shared" si="0"/>
        <v>4507.9399999999996</v>
      </c>
      <c r="I126" s="14">
        <f t="shared" si="0"/>
        <v>66231.239999999787</v>
      </c>
      <c r="J126" s="7"/>
      <c r="K126" s="35">
        <f t="shared" si="0"/>
        <v>94.083500000000001</v>
      </c>
      <c r="L126" s="14">
        <f t="shared" si="0"/>
        <v>35473.458999999995</v>
      </c>
      <c r="M126" s="7"/>
      <c r="N126" s="7"/>
      <c r="O126" s="7"/>
      <c r="P126" s="7"/>
      <c r="Q126" s="7"/>
      <c r="R126" s="7"/>
      <c r="S126" s="7"/>
      <c r="T126" s="7"/>
      <c r="U126" s="7"/>
      <c r="V126" s="7"/>
      <c r="W126" s="7"/>
      <c r="X126" s="7"/>
      <c r="Y126" s="7"/>
      <c r="Z126" s="7"/>
    </row>
    <row r="127" spans="1:26" ht="14.5" x14ac:dyDescent="0.35">
      <c r="A127" s="7"/>
      <c r="B127" s="33">
        <f t="shared" si="0"/>
        <v>99</v>
      </c>
      <c r="C127" s="34">
        <f t="shared" si="0"/>
        <v>46204</v>
      </c>
      <c r="D127" s="35">
        <f t="shared" si="0"/>
        <v>100</v>
      </c>
      <c r="E127" s="35">
        <f t="shared" si="0"/>
        <v>4676.75</v>
      </c>
      <c r="F127" s="38"/>
      <c r="G127" s="35">
        <f t="shared" si="0"/>
        <v>251.68</v>
      </c>
      <c r="H127" s="35">
        <f t="shared" si="0"/>
        <v>4525.07</v>
      </c>
      <c r="I127" s="14">
        <f t="shared" si="0"/>
        <v>61706.169999999787</v>
      </c>
      <c r="J127" s="7"/>
      <c r="K127" s="35">
        <f t="shared" si="0"/>
        <v>88.087999999999994</v>
      </c>
      <c r="L127" s="14">
        <f t="shared" si="0"/>
        <v>35561.546999999999</v>
      </c>
      <c r="M127" s="7"/>
      <c r="N127" s="7"/>
      <c r="O127" s="7"/>
      <c r="P127" s="7"/>
      <c r="Q127" s="7"/>
      <c r="R127" s="7"/>
      <c r="S127" s="7"/>
      <c r="T127" s="7"/>
      <c r="U127" s="7"/>
      <c r="V127" s="7"/>
      <c r="W127" s="7"/>
      <c r="X127" s="7"/>
      <c r="Y127" s="7"/>
      <c r="Z127" s="7"/>
    </row>
    <row r="128" spans="1:26" ht="14.5" x14ac:dyDescent="0.35">
      <c r="A128" s="7"/>
      <c r="B128" s="33">
        <f t="shared" si="0"/>
        <v>100</v>
      </c>
      <c r="C128" s="34">
        <f t="shared" si="0"/>
        <v>46235</v>
      </c>
      <c r="D128" s="35">
        <f t="shared" si="0"/>
        <v>100</v>
      </c>
      <c r="E128" s="35">
        <f t="shared" si="0"/>
        <v>4676.75</v>
      </c>
      <c r="F128" s="38"/>
      <c r="G128" s="35">
        <f t="shared" si="0"/>
        <v>234.48</v>
      </c>
      <c r="H128" s="35">
        <f t="shared" si="0"/>
        <v>4542.2700000000004</v>
      </c>
      <c r="I128" s="14">
        <f t="shared" si="0"/>
        <v>57163.89999999979</v>
      </c>
      <c r="J128" s="7"/>
      <c r="K128" s="35">
        <f t="shared" si="0"/>
        <v>82.067999999999998</v>
      </c>
      <c r="L128" s="14">
        <f t="shared" si="0"/>
        <v>35643.614999999998</v>
      </c>
      <c r="M128" s="7"/>
      <c r="N128" s="7"/>
      <c r="O128" s="7"/>
      <c r="P128" s="7"/>
      <c r="Q128" s="7"/>
      <c r="R128" s="7"/>
      <c r="S128" s="7"/>
      <c r="T128" s="7"/>
      <c r="U128" s="7"/>
      <c r="V128" s="7"/>
      <c r="W128" s="7"/>
      <c r="X128" s="7"/>
      <c r="Y128" s="7"/>
      <c r="Z128" s="7"/>
    </row>
    <row r="129" spans="1:26" ht="14.5" x14ac:dyDescent="0.35">
      <c r="A129" s="7"/>
      <c r="B129" s="33">
        <f t="shared" si="0"/>
        <v>101</v>
      </c>
      <c r="C129" s="34">
        <f t="shared" si="0"/>
        <v>46266</v>
      </c>
      <c r="D129" s="35">
        <f t="shared" si="0"/>
        <v>100</v>
      </c>
      <c r="E129" s="35">
        <f t="shared" si="0"/>
        <v>4676.75</v>
      </c>
      <c r="F129" s="38"/>
      <c r="G129" s="35">
        <f t="shared" si="0"/>
        <v>217.22</v>
      </c>
      <c r="H129" s="35">
        <f t="shared" si="0"/>
        <v>4559.53</v>
      </c>
      <c r="I129" s="14">
        <f t="shared" si="0"/>
        <v>52604.369999999792</v>
      </c>
      <c r="J129" s="7"/>
      <c r="K129" s="35">
        <f t="shared" si="0"/>
        <v>76.027000000000001</v>
      </c>
      <c r="L129" s="14">
        <f t="shared" si="0"/>
        <v>35719.642</v>
      </c>
      <c r="M129" s="7"/>
      <c r="N129" s="7"/>
      <c r="O129" s="7"/>
      <c r="P129" s="7"/>
      <c r="Q129" s="7"/>
      <c r="R129" s="7"/>
      <c r="S129" s="7"/>
      <c r="T129" s="7"/>
      <c r="U129" s="7"/>
      <c r="V129" s="7"/>
      <c r="W129" s="7"/>
      <c r="X129" s="7"/>
      <c r="Y129" s="7"/>
      <c r="Z129" s="7"/>
    </row>
    <row r="130" spans="1:26" ht="14.5" x14ac:dyDescent="0.35">
      <c r="A130" s="7"/>
      <c r="B130" s="33">
        <f t="shared" si="0"/>
        <v>102</v>
      </c>
      <c r="C130" s="34">
        <f t="shared" si="0"/>
        <v>46296</v>
      </c>
      <c r="D130" s="35">
        <f t="shared" si="0"/>
        <v>100</v>
      </c>
      <c r="E130" s="35">
        <f t="shared" si="0"/>
        <v>4676.75</v>
      </c>
      <c r="F130" s="38"/>
      <c r="G130" s="35">
        <f t="shared" si="0"/>
        <v>199.9</v>
      </c>
      <c r="H130" s="35">
        <f t="shared" si="0"/>
        <v>4576.8500000000004</v>
      </c>
      <c r="I130" s="14">
        <f t="shared" si="0"/>
        <v>48027.519999999793</v>
      </c>
      <c r="J130" s="7"/>
      <c r="K130" s="35">
        <f t="shared" si="0"/>
        <v>69.965000000000003</v>
      </c>
      <c r="L130" s="14">
        <f t="shared" si="0"/>
        <v>35789.606999999996</v>
      </c>
      <c r="M130" s="7"/>
      <c r="N130" s="7"/>
      <c r="O130" s="7"/>
      <c r="P130" s="7"/>
      <c r="Q130" s="7"/>
      <c r="R130" s="7"/>
      <c r="S130" s="7"/>
      <c r="T130" s="7"/>
      <c r="U130" s="7"/>
      <c r="V130" s="7"/>
      <c r="W130" s="7"/>
      <c r="X130" s="7"/>
      <c r="Y130" s="7"/>
      <c r="Z130" s="7"/>
    </row>
    <row r="131" spans="1:26" ht="14.5" x14ac:dyDescent="0.35">
      <c r="A131" s="7"/>
      <c r="B131" s="33">
        <f t="shared" si="0"/>
        <v>103</v>
      </c>
      <c r="C131" s="34">
        <f t="shared" si="0"/>
        <v>46327</v>
      </c>
      <c r="D131" s="35">
        <f t="shared" si="0"/>
        <v>100</v>
      </c>
      <c r="E131" s="35">
        <f t="shared" si="0"/>
        <v>4676.75</v>
      </c>
      <c r="F131" s="38"/>
      <c r="G131" s="35">
        <f t="shared" si="0"/>
        <v>182.5</v>
      </c>
      <c r="H131" s="35">
        <f t="shared" si="0"/>
        <v>4594.25</v>
      </c>
      <c r="I131" s="14">
        <f t="shared" si="0"/>
        <v>43433.269999999793</v>
      </c>
      <c r="J131" s="7"/>
      <c r="K131" s="35">
        <f t="shared" si="0"/>
        <v>63.874999999999993</v>
      </c>
      <c r="L131" s="14">
        <f t="shared" si="0"/>
        <v>35853.481999999996</v>
      </c>
      <c r="M131" s="7"/>
      <c r="N131" s="7"/>
      <c r="O131" s="7"/>
      <c r="P131" s="7"/>
      <c r="Q131" s="7"/>
      <c r="R131" s="7"/>
      <c r="S131" s="7"/>
      <c r="T131" s="7"/>
      <c r="U131" s="7"/>
      <c r="V131" s="7"/>
      <c r="W131" s="7"/>
      <c r="X131" s="7"/>
      <c r="Y131" s="7"/>
      <c r="Z131" s="7"/>
    </row>
    <row r="132" spans="1:26" ht="14.5" x14ac:dyDescent="0.35">
      <c r="A132" s="7"/>
      <c r="B132" s="33">
        <f t="shared" si="0"/>
        <v>104</v>
      </c>
      <c r="C132" s="34">
        <f t="shared" si="0"/>
        <v>46357</v>
      </c>
      <c r="D132" s="35">
        <f t="shared" si="0"/>
        <v>100</v>
      </c>
      <c r="E132" s="35">
        <f t="shared" si="0"/>
        <v>4676.75</v>
      </c>
      <c r="F132" s="38"/>
      <c r="G132" s="35">
        <f t="shared" si="0"/>
        <v>165.05</v>
      </c>
      <c r="H132" s="35">
        <f t="shared" si="0"/>
        <v>4611.7</v>
      </c>
      <c r="I132" s="14">
        <f t="shared" si="0"/>
        <v>38821.569999999796</v>
      </c>
      <c r="J132" s="7"/>
      <c r="K132" s="35">
        <f t="shared" si="0"/>
        <v>57.767499999999998</v>
      </c>
      <c r="L132" s="14">
        <f t="shared" si="0"/>
        <v>35911.249499999998</v>
      </c>
      <c r="M132" s="7"/>
      <c r="N132" s="7"/>
      <c r="O132" s="7"/>
      <c r="P132" s="7"/>
      <c r="Q132" s="7"/>
      <c r="R132" s="7"/>
      <c r="S132" s="7"/>
      <c r="T132" s="7"/>
      <c r="U132" s="7"/>
      <c r="V132" s="7"/>
      <c r="W132" s="7"/>
      <c r="X132" s="7"/>
      <c r="Y132" s="7"/>
      <c r="Z132" s="7"/>
    </row>
    <row r="133" spans="1:26" ht="14.5" x14ac:dyDescent="0.35">
      <c r="A133" s="7"/>
      <c r="B133" s="33">
        <f t="shared" si="0"/>
        <v>105</v>
      </c>
      <c r="C133" s="34">
        <f t="shared" si="0"/>
        <v>46388</v>
      </c>
      <c r="D133" s="35">
        <f t="shared" si="0"/>
        <v>100</v>
      </c>
      <c r="E133" s="35">
        <f t="shared" si="0"/>
        <v>4676.75</v>
      </c>
      <c r="F133" s="38"/>
      <c r="G133" s="35">
        <f t="shared" si="0"/>
        <v>147.52000000000001</v>
      </c>
      <c r="H133" s="35">
        <f t="shared" si="0"/>
        <v>4629.2299999999996</v>
      </c>
      <c r="I133" s="14">
        <f t="shared" si="0"/>
        <v>34192.339999999793</v>
      </c>
      <c r="J133" s="7"/>
      <c r="K133" s="35">
        <f t="shared" si="0"/>
        <v>51.631999999999998</v>
      </c>
      <c r="L133" s="14">
        <f t="shared" si="0"/>
        <v>35962.881499999996</v>
      </c>
      <c r="M133" s="7"/>
      <c r="N133" s="7"/>
      <c r="O133" s="7"/>
      <c r="P133" s="7"/>
      <c r="Q133" s="7"/>
      <c r="R133" s="7"/>
      <c r="S133" s="7"/>
      <c r="T133" s="7"/>
      <c r="U133" s="7"/>
      <c r="V133" s="7"/>
      <c r="W133" s="7"/>
      <c r="X133" s="7"/>
      <c r="Y133" s="7"/>
      <c r="Z133" s="7"/>
    </row>
    <row r="134" spans="1:26" ht="14.5" x14ac:dyDescent="0.35">
      <c r="A134" s="7"/>
      <c r="B134" s="33">
        <f t="shared" si="0"/>
        <v>106</v>
      </c>
      <c r="C134" s="34">
        <f t="shared" si="0"/>
        <v>46419</v>
      </c>
      <c r="D134" s="35">
        <f t="shared" si="0"/>
        <v>100</v>
      </c>
      <c r="E134" s="35">
        <f t="shared" si="0"/>
        <v>4676.75</v>
      </c>
      <c r="F134" s="38"/>
      <c r="G134" s="35">
        <f t="shared" si="0"/>
        <v>129.93</v>
      </c>
      <c r="H134" s="35">
        <f t="shared" si="0"/>
        <v>4646.82</v>
      </c>
      <c r="I134" s="14">
        <f t="shared" si="0"/>
        <v>29545.519999999793</v>
      </c>
      <c r="J134" s="7"/>
      <c r="K134" s="35">
        <f t="shared" si="0"/>
        <v>45.475499999999997</v>
      </c>
      <c r="L134" s="14">
        <f t="shared" si="0"/>
        <v>36008.356999999996</v>
      </c>
      <c r="M134" s="7"/>
      <c r="N134" s="7"/>
      <c r="O134" s="7"/>
      <c r="P134" s="7"/>
      <c r="Q134" s="7"/>
      <c r="R134" s="7"/>
      <c r="S134" s="7"/>
      <c r="T134" s="7"/>
      <c r="U134" s="7"/>
      <c r="V134" s="7"/>
      <c r="W134" s="7"/>
      <c r="X134" s="7"/>
      <c r="Y134" s="7"/>
      <c r="Z134" s="7"/>
    </row>
    <row r="135" spans="1:26" ht="14.5" x14ac:dyDescent="0.35">
      <c r="A135" s="7"/>
      <c r="B135" s="33">
        <f t="shared" si="0"/>
        <v>107</v>
      </c>
      <c r="C135" s="34">
        <f t="shared" si="0"/>
        <v>46447</v>
      </c>
      <c r="D135" s="35">
        <f t="shared" si="0"/>
        <v>100</v>
      </c>
      <c r="E135" s="35">
        <f t="shared" si="0"/>
        <v>4676.75</v>
      </c>
      <c r="F135" s="38"/>
      <c r="G135" s="35">
        <f t="shared" si="0"/>
        <v>112.27</v>
      </c>
      <c r="H135" s="35">
        <f t="shared" si="0"/>
        <v>4664.4799999999996</v>
      </c>
      <c r="I135" s="14">
        <f t="shared" si="0"/>
        <v>24881.039999999794</v>
      </c>
      <c r="J135" s="7"/>
      <c r="K135" s="35">
        <f t="shared" si="0"/>
        <v>39.294499999999999</v>
      </c>
      <c r="L135" s="14">
        <f t="shared" si="0"/>
        <v>36047.6515</v>
      </c>
      <c r="M135" s="7"/>
      <c r="N135" s="7"/>
      <c r="O135" s="7"/>
      <c r="P135" s="7"/>
      <c r="Q135" s="7"/>
      <c r="R135" s="7"/>
      <c r="S135" s="7"/>
      <c r="T135" s="7"/>
      <c r="U135" s="7"/>
      <c r="V135" s="7"/>
      <c r="W135" s="7"/>
      <c r="X135" s="7"/>
      <c r="Y135" s="7"/>
      <c r="Z135" s="7"/>
    </row>
    <row r="136" spans="1:26" ht="14.5" x14ac:dyDescent="0.35">
      <c r="A136" s="7"/>
      <c r="B136" s="33">
        <f t="shared" si="0"/>
        <v>108</v>
      </c>
      <c r="C136" s="34">
        <f t="shared" si="0"/>
        <v>46478</v>
      </c>
      <c r="D136" s="35">
        <f t="shared" si="0"/>
        <v>2100</v>
      </c>
      <c r="E136" s="35">
        <f t="shared" si="0"/>
        <v>4676.75</v>
      </c>
      <c r="F136" s="38"/>
      <c r="G136" s="35">
        <f t="shared" si="0"/>
        <v>94.55</v>
      </c>
      <c r="H136" s="35">
        <f t="shared" si="0"/>
        <v>6682.2</v>
      </c>
      <c r="I136" s="14">
        <f t="shared" si="0"/>
        <v>18198.839999999793</v>
      </c>
      <c r="J136" s="7"/>
      <c r="K136" s="35">
        <f t="shared" si="0"/>
        <v>33.092499999999994</v>
      </c>
      <c r="L136" s="14">
        <f t="shared" si="0"/>
        <v>36080.743999999999</v>
      </c>
      <c r="M136" s="7"/>
      <c r="N136" s="7"/>
      <c r="O136" s="7"/>
      <c r="P136" s="7"/>
      <c r="Q136" s="7"/>
      <c r="R136" s="7"/>
      <c r="S136" s="7"/>
      <c r="T136" s="7"/>
      <c r="U136" s="7"/>
      <c r="V136" s="7"/>
      <c r="W136" s="7"/>
      <c r="X136" s="7"/>
      <c r="Y136" s="7"/>
      <c r="Z136" s="7"/>
    </row>
    <row r="137" spans="1:26" ht="14.5" x14ac:dyDescent="0.35">
      <c r="A137" s="7"/>
      <c r="B137" s="33">
        <f t="shared" si="0"/>
        <v>109</v>
      </c>
      <c r="C137" s="34">
        <f t="shared" si="0"/>
        <v>46508</v>
      </c>
      <c r="D137" s="35">
        <f t="shared" si="0"/>
        <v>100</v>
      </c>
      <c r="E137" s="35">
        <f t="shared" si="0"/>
        <v>4676.75</v>
      </c>
      <c r="F137" s="38"/>
      <c r="G137" s="35">
        <f t="shared" si="0"/>
        <v>69.16</v>
      </c>
      <c r="H137" s="35">
        <f t="shared" si="0"/>
        <v>4707.59</v>
      </c>
      <c r="I137" s="14">
        <f t="shared" si="0"/>
        <v>13491.249999999793</v>
      </c>
      <c r="J137" s="7"/>
      <c r="K137" s="35">
        <f t="shared" si="0"/>
        <v>24.205999999999996</v>
      </c>
      <c r="L137" s="14">
        <f t="shared" si="0"/>
        <v>36104.949999999997</v>
      </c>
      <c r="M137" s="7"/>
      <c r="N137" s="7"/>
      <c r="O137" s="7"/>
      <c r="P137" s="7"/>
      <c r="Q137" s="7"/>
      <c r="R137" s="7"/>
      <c r="S137" s="7"/>
      <c r="T137" s="7"/>
      <c r="U137" s="7"/>
      <c r="V137" s="7"/>
      <c r="W137" s="7"/>
      <c r="X137" s="7"/>
      <c r="Y137" s="7"/>
      <c r="Z137" s="7"/>
    </row>
    <row r="138" spans="1:26" ht="14.5" x14ac:dyDescent="0.35">
      <c r="A138" s="7"/>
      <c r="B138" s="33">
        <f t="shared" si="0"/>
        <v>110</v>
      </c>
      <c r="C138" s="34">
        <f t="shared" si="0"/>
        <v>46539</v>
      </c>
      <c r="D138" s="35">
        <f t="shared" si="0"/>
        <v>100</v>
      </c>
      <c r="E138" s="35">
        <f t="shared" si="0"/>
        <v>4676.75</v>
      </c>
      <c r="F138" s="38"/>
      <c r="G138" s="35">
        <f t="shared" si="0"/>
        <v>51.27</v>
      </c>
      <c r="H138" s="35">
        <f t="shared" si="0"/>
        <v>4725.4799999999996</v>
      </c>
      <c r="I138" s="14">
        <f t="shared" si="0"/>
        <v>8765.7699999997931</v>
      </c>
      <c r="J138" s="7"/>
      <c r="K138" s="35">
        <f t="shared" si="0"/>
        <v>17.944500000000001</v>
      </c>
      <c r="L138" s="14">
        <f t="shared" si="0"/>
        <v>36122.894499999995</v>
      </c>
      <c r="M138" s="7"/>
      <c r="N138" s="7"/>
      <c r="O138" s="7"/>
      <c r="P138" s="7"/>
      <c r="Q138" s="7"/>
      <c r="R138" s="7"/>
      <c r="S138" s="7"/>
      <c r="T138" s="7"/>
      <c r="U138" s="7"/>
      <c r="V138" s="7"/>
      <c r="W138" s="7"/>
      <c r="X138" s="7"/>
      <c r="Y138" s="7"/>
      <c r="Z138" s="7"/>
    </row>
    <row r="139" spans="1:26" ht="14.5" x14ac:dyDescent="0.35">
      <c r="A139" s="7"/>
      <c r="B139" s="33">
        <f t="shared" si="0"/>
        <v>111</v>
      </c>
      <c r="C139" s="34">
        <f t="shared" si="0"/>
        <v>46569</v>
      </c>
      <c r="D139" s="35">
        <f t="shared" si="0"/>
        <v>100</v>
      </c>
      <c r="E139" s="35">
        <f t="shared" si="0"/>
        <v>4676.75</v>
      </c>
      <c r="F139" s="38"/>
      <c r="G139" s="35">
        <f t="shared" si="0"/>
        <v>33.31</v>
      </c>
      <c r="H139" s="35">
        <f t="shared" si="0"/>
        <v>4743.4399999999996</v>
      </c>
      <c r="I139" s="14">
        <f t="shared" si="0"/>
        <v>4022.3299999997935</v>
      </c>
      <c r="J139" s="7"/>
      <c r="K139" s="35">
        <f t="shared" si="0"/>
        <v>11.6585</v>
      </c>
      <c r="L139" s="14">
        <f t="shared" si="0"/>
        <v>36134.552999999993</v>
      </c>
      <c r="M139" s="7"/>
      <c r="N139" s="7"/>
      <c r="O139" s="7"/>
      <c r="P139" s="7"/>
      <c r="Q139" s="7"/>
      <c r="R139" s="7"/>
      <c r="S139" s="7"/>
      <c r="T139" s="7"/>
      <c r="U139" s="7"/>
      <c r="V139" s="7"/>
      <c r="W139" s="7"/>
      <c r="X139" s="7"/>
      <c r="Y139" s="7"/>
      <c r="Z139" s="7"/>
    </row>
    <row r="140" spans="1:26" ht="14.5" x14ac:dyDescent="0.35">
      <c r="A140" s="7"/>
      <c r="B140" s="33">
        <f t="shared" si="0"/>
        <v>112</v>
      </c>
      <c r="C140" s="34">
        <f t="shared" si="0"/>
        <v>46600</v>
      </c>
      <c r="D140" s="35">
        <f t="shared" si="0"/>
        <v>0</v>
      </c>
      <c r="E140" s="35">
        <f t="shared" si="0"/>
        <v>4037.61</v>
      </c>
      <c r="F140" s="38"/>
      <c r="G140" s="35">
        <f t="shared" si="0"/>
        <v>15.28</v>
      </c>
      <c r="H140" s="35">
        <f t="shared" si="0"/>
        <v>4022.33</v>
      </c>
      <c r="I140" s="14">
        <f t="shared" si="0"/>
        <v>-2.0645529730245471E-10</v>
      </c>
      <c r="J140" s="7"/>
      <c r="K140" s="35">
        <f t="shared" si="0"/>
        <v>5.3479999999999999</v>
      </c>
      <c r="L140" s="14">
        <f t="shared" si="0"/>
        <v>36139.900999999991</v>
      </c>
      <c r="M140" s="7"/>
      <c r="N140" s="7"/>
      <c r="O140" s="7"/>
      <c r="P140" s="7"/>
      <c r="Q140" s="7"/>
      <c r="R140" s="7"/>
      <c r="S140" s="7"/>
      <c r="T140" s="7"/>
      <c r="U140" s="7"/>
      <c r="V140" s="7"/>
      <c r="W140" s="7"/>
      <c r="X140" s="7"/>
      <c r="Y140" s="7"/>
      <c r="Z140" s="7"/>
    </row>
    <row r="141" spans="1:26" ht="14.5" x14ac:dyDescent="0.35">
      <c r="A141" s="7"/>
      <c r="B141" s="33" t="str">
        <f t="shared" si="0"/>
        <v/>
      </c>
      <c r="C141" s="34" t="str">
        <f t="shared" si="0"/>
        <v/>
      </c>
      <c r="D141" s="35" t="str">
        <f t="shared" si="0"/>
        <v/>
      </c>
      <c r="E141" s="35" t="str">
        <f t="shared" si="0"/>
        <v/>
      </c>
      <c r="F141" s="38"/>
      <c r="G141" s="35" t="str">
        <f t="shared" si="0"/>
        <v/>
      </c>
      <c r="H141" s="35" t="str">
        <f t="shared" si="0"/>
        <v/>
      </c>
      <c r="I141" s="14" t="str">
        <f t="shared" si="0"/>
        <v/>
      </c>
      <c r="J141" s="7"/>
      <c r="K141" s="35" t="str">
        <f t="shared" si="0"/>
        <v/>
      </c>
      <c r="L141" s="14" t="str">
        <f t="shared" si="0"/>
        <v/>
      </c>
      <c r="M141" s="7"/>
      <c r="N141" s="7"/>
      <c r="O141" s="7"/>
      <c r="P141" s="7"/>
      <c r="Q141" s="7"/>
      <c r="R141" s="7"/>
      <c r="S141" s="7"/>
      <c r="T141" s="7"/>
      <c r="U141" s="7"/>
      <c r="V141" s="7"/>
      <c r="W141" s="7"/>
      <c r="X141" s="7"/>
      <c r="Y141" s="7"/>
      <c r="Z141" s="7"/>
    </row>
    <row r="142" spans="1:26" ht="14.5" x14ac:dyDescent="0.35">
      <c r="A142" s="7"/>
      <c r="B142" s="33" t="str">
        <f t="shared" si="0"/>
        <v/>
      </c>
      <c r="C142" s="34" t="str">
        <f t="shared" si="0"/>
        <v/>
      </c>
      <c r="D142" s="35" t="str">
        <f t="shared" si="0"/>
        <v/>
      </c>
      <c r="E142" s="35" t="str">
        <f t="shared" si="0"/>
        <v/>
      </c>
      <c r="F142" s="38"/>
      <c r="G142" s="35" t="str">
        <f t="shared" si="0"/>
        <v/>
      </c>
      <c r="H142" s="35" t="str">
        <f t="shared" si="0"/>
        <v/>
      </c>
      <c r="I142" s="14" t="str">
        <f t="shared" si="0"/>
        <v/>
      </c>
      <c r="J142" s="7"/>
      <c r="K142" s="35" t="str">
        <f t="shared" si="0"/>
        <v/>
      </c>
      <c r="L142" s="14" t="str">
        <f t="shared" si="0"/>
        <v/>
      </c>
      <c r="M142" s="7"/>
      <c r="N142" s="7"/>
      <c r="O142" s="7"/>
      <c r="P142" s="7"/>
      <c r="Q142" s="7"/>
      <c r="R142" s="7"/>
      <c r="S142" s="7"/>
      <c r="T142" s="7"/>
      <c r="U142" s="7"/>
      <c r="V142" s="7"/>
      <c r="W142" s="7"/>
      <c r="X142" s="7"/>
      <c r="Y142" s="7"/>
      <c r="Z142" s="7"/>
    </row>
    <row r="143" spans="1:26" ht="14.5" x14ac:dyDescent="0.35">
      <c r="A143" s="7"/>
      <c r="B143" s="7"/>
      <c r="C143" s="7"/>
      <c r="D143" s="7"/>
      <c r="E143" s="7"/>
      <c r="F143" s="7"/>
      <c r="G143" s="7"/>
      <c r="H143" s="7"/>
      <c r="I143" s="7"/>
      <c r="J143" s="7"/>
      <c r="K143" s="7"/>
      <c r="M143" s="7"/>
      <c r="N143" s="7"/>
      <c r="O143" s="7"/>
      <c r="P143" s="7"/>
      <c r="Q143" s="7"/>
      <c r="R143" s="7"/>
      <c r="S143" s="7"/>
      <c r="T143" s="7"/>
      <c r="U143" s="7"/>
      <c r="V143" s="7"/>
      <c r="W143" s="7"/>
      <c r="X143" s="7"/>
      <c r="Y143" s="7"/>
      <c r="Z143" s="7"/>
    </row>
    <row r="144" spans="1:26" ht="50" customHeight="1" x14ac:dyDescent="0.5">
      <c r="A144" s="2"/>
      <c r="B144" s="123" t="s">
        <v>67</v>
      </c>
      <c r="C144" s="124"/>
      <c r="D144" s="124"/>
      <c r="E144" s="124"/>
      <c r="F144" s="124"/>
      <c r="G144" s="124"/>
      <c r="H144" s="124"/>
      <c r="I144" s="124"/>
      <c r="J144" s="124"/>
      <c r="K144" s="124"/>
      <c r="L144" s="124"/>
      <c r="M144" s="7"/>
      <c r="N144" s="7"/>
      <c r="O144" s="7"/>
      <c r="P144" s="7"/>
      <c r="Q144" s="7"/>
      <c r="R144" s="7"/>
      <c r="S144" s="7"/>
      <c r="T144" s="7"/>
      <c r="U144" s="7"/>
      <c r="V144" s="7"/>
      <c r="W144" s="7"/>
      <c r="X144" s="7"/>
      <c r="Y144" s="7"/>
      <c r="Z144" s="7"/>
    </row>
    <row r="145" spans="1:26" ht="14.5" x14ac:dyDescent="0.35">
      <c r="A145" s="7"/>
      <c r="B145" s="7"/>
      <c r="C145" s="7"/>
      <c r="D145" s="7"/>
      <c r="E145" s="7"/>
      <c r="F145" s="7"/>
      <c r="G145" s="7"/>
      <c r="H145" s="7"/>
      <c r="I145" s="7"/>
      <c r="J145" s="7"/>
      <c r="K145" s="7"/>
      <c r="M145" s="7"/>
      <c r="N145" s="7"/>
      <c r="O145" s="7"/>
      <c r="P145" s="7"/>
      <c r="Q145" s="7"/>
      <c r="R145" s="7"/>
      <c r="S145" s="7"/>
      <c r="T145" s="7"/>
      <c r="U145" s="7"/>
      <c r="V145" s="7"/>
      <c r="W145" s="7"/>
      <c r="X145" s="7"/>
      <c r="Y145" s="7"/>
      <c r="Z145" s="7"/>
    </row>
    <row r="146" spans="1:26" ht="14.5" x14ac:dyDescent="0.35">
      <c r="A146" s="7"/>
      <c r="B146" s="7"/>
      <c r="C146" s="7"/>
      <c r="D146" s="7"/>
      <c r="E146" s="7"/>
      <c r="F146" s="7"/>
      <c r="G146" s="7"/>
      <c r="H146" s="7"/>
      <c r="I146" s="7"/>
      <c r="J146" s="7"/>
      <c r="K146" s="7"/>
      <c r="M146" s="7"/>
      <c r="N146" s="7"/>
      <c r="O146" s="7"/>
      <c r="P146" s="7"/>
      <c r="Q146" s="7"/>
      <c r="R146" s="7"/>
      <c r="S146" s="7"/>
      <c r="T146" s="7"/>
      <c r="U146" s="7"/>
      <c r="V146" s="7"/>
      <c r="W146" s="7"/>
      <c r="X146" s="7"/>
      <c r="Y146" s="7"/>
      <c r="Z146" s="7"/>
    </row>
    <row r="147" spans="1:26" ht="14.5" x14ac:dyDescent="0.35">
      <c r="A147" s="7"/>
      <c r="B147" s="7"/>
      <c r="C147" s="7"/>
      <c r="D147" s="7"/>
      <c r="E147" s="7"/>
      <c r="F147" s="7"/>
      <c r="G147" s="7"/>
      <c r="H147" s="7"/>
      <c r="I147" s="7"/>
      <c r="J147" s="7"/>
      <c r="K147" s="7"/>
      <c r="M147" s="7"/>
      <c r="N147" s="7"/>
      <c r="O147" s="7"/>
      <c r="P147" s="7"/>
      <c r="Q147" s="7"/>
      <c r="R147" s="7"/>
      <c r="S147" s="7"/>
      <c r="T147" s="7"/>
      <c r="U147" s="7"/>
      <c r="V147" s="7"/>
      <c r="W147" s="7"/>
      <c r="X147" s="7"/>
      <c r="Y147" s="7"/>
      <c r="Z147" s="7"/>
    </row>
    <row r="148" spans="1:26" ht="14.5" x14ac:dyDescent="0.35">
      <c r="A148" s="7"/>
      <c r="B148" s="7"/>
      <c r="C148" s="7"/>
      <c r="D148" s="7"/>
      <c r="E148" s="7"/>
      <c r="F148" s="7"/>
      <c r="G148" s="7"/>
      <c r="H148" s="7"/>
      <c r="I148" s="7"/>
      <c r="J148" s="7"/>
      <c r="K148" s="7"/>
      <c r="M148" s="7"/>
      <c r="N148" s="7"/>
      <c r="O148" s="7"/>
      <c r="P148" s="7"/>
      <c r="Q148" s="7"/>
      <c r="R148" s="7"/>
      <c r="S148" s="7"/>
      <c r="T148" s="7"/>
      <c r="U148" s="7"/>
      <c r="V148" s="7"/>
      <c r="W148" s="7"/>
      <c r="X148" s="7"/>
      <c r="Y148" s="7"/>
      <c r="Z148" s="7"/>
    </row>
    <row r="149" spans="1:26" ht="14.5" x14ac:dyDescent="0.35">
      <c r="A149" s="7"/>
      <c r="B149" s="7"/>
      <c r="C149" s="7"/>
      <c r="D149" s="7"/>
      <c r="E149" s="7"/>
      <c r="F149" s="7"/>
      <c r="G149" s="7"/>
      <c r="H149" s="7"/>
      <c r="I149" s="7"/>
      <c r="J149" s="7"/>
      <c r="K149" s="7"/>
      <c r="M149" s="7"/>
      <c r="N149" s="7"/>
      <c r="O149" s="7"/>
      <c r="P149" s="7"/>
      <c r="Q149" s="7"/>
      <c r="R149" s="7"/>
      <c r="S149" s="7"/>
      <c r="T149" s="7"/>
      <c r="U149" s="7"/>
      <c r="V149" s="7"/>
      <c r="W149" s="7"/>
      <c r="X149" s="7"/>
      <c r="Y149" s="7"/>
      <c r="Z149" s="7"/>
    </row>
    <row r="150" spans="1:26" ht="14.5" x14ac:dyDescent="0.35">
      <c r="A150" s="7"/>
      <c r="B150" s="7"/>
      <c r="C150" s="7"/>
      <c r="D150" s="7"/>
      <c r="E150" s="7"/>
      <c r="F150" s="7"/>
      <c r="G150" s="7"/>
      <c r="H150" s="7"/>
      <c r="I150" s="7"/>
      <c r="J150" s="7"/>
      <c r="K150" s="7"/>
      <c r="M150" s="7"/>
      <c r="N150" s="7"/>
      <c r="O150" s="7"/>
      <c r="P150" s="7"/>
      <c r="Q150" s="7"/>
      <c r="R150" s="7"/>
      <c r="S150" s="7"/>
      <c r="T150" s="7"/>
      <c r="U150" s="7"/>
      <c r="V150" s="7"/>
      <c r="W150" s="7"/>
      <c r="X150" s="7"/>
      <c r="Y150" s="7"/>
      <c r="Z150" s="7"/>
    </row>
    <row r="151" spans="1:26" ht="14.5" x14ac:dyDescent="0.35">
      <c r="A151" s="7"/>
      <c r="B151" s="7"/>
      <c r="C151" s="7"/>
      <c r="D151" s="7"/>
      <c r="E151" s="7"/>
      <c r="F151" s="7"/>
      <c r="G151" s="7"/>
      <c r="H151" s="7"/>
      <c r="I151" s="7"/>
      <c r="J151" s="7"/>
      <c r="K151" s="7"/>
      <c r="M151" s="7"/>
      <c r="N151" s="7"/>
      <c r="O151" s="7"/>
      <c r="P151" s="7"/>
      <c r="Q151" s="7"/>
      <c r="R151" s="7"/>
      <c r="S151" s="7"/>
      <c r="T151" s="7"/>
      <c r="U151" s="7"/>
      <c r="V151" s="7"/>
      <c r="W151" s="7"/>
      <c r="X151" s="7"/>
      <c r="Y151" s="7"/>
      <c r="Z151" s="7"/>
    </row>
    <row r="152" spans="1:26" ht="14.5" x14ac:dyDescent="0.35">
      <c r="A152" s="7"/>
      <c r="B152" s="7"/>
      <c r="C152" s="7"/>
      <c r="D152" s="7"/>
      <c r="E152" s="7"/>
      <c r="F152" s="7"/>
      <c r="G152" s="7"/>
      <c r="H152" s="7"/>
      <c r="I152" s="7"/>
      <c r="J152" s="7"/>
      <c r="K152" s="7"/>
      <c r="M152" s="7"/>
      <c r="N152" s="7"/>
      <c r="O152" s="7"/>
      <c r="P152" s="7"/>
      <c r="Q152" s="7"/>
      <c r="R152" s="7"/>
      <c r="S152" s="7"/>
      <c r="T152" s="7"/>
      <c r="U152" s="7"/>
      <c r="V152" s="7"/>
      <c r="W152" s="7"/>
      <c r="X152" s="7"/>
      <c r="Y152" s="7"/>
      <c r="Z152" s="7"/>
    </row>
    <row r="153" spans="1:26" ht="14.5" x14ac:dyDescent="0.35">
      <c r="A153" s="7"/>
      <c r="B153" s="7"/>
      <c r="C153" s="7"/>
      <c r="D153" s="7"/>
      <c r="E153" s="7"/>
      <c r="F153" s="7"/>
      <c r="G153" s="7"/>
      <c r="H153" s="7"/>
      <c r="I153" s="7"/>
      <c r="J153" s="7"/>
      <c r="K153" s="7"/>
      <c r="M153" s="7"/>
      <c r="N153" s="7"/>
      <c r="O153" s="7"/>
      <c r="P153" s="7"/>
      <c r="Q153" s="7"/>
      <c r="R153" s="7"/>
      <c r="S153" s="7"/>
      <c r="T153" s="7"/>
      <c r="U153" s="7"/>
      <c r="V153" s="7"/>
      <c r="W153" s="7"/>
      <c r="X153" s="7"/>
      <c r="Y153" s="7"/>
      <c r="Z153" s="7"/>
    </row>
    <row r="154" spans="1:26" ht="14.5" x14ac:dyDescent="0.35">
      <c r="A154" s="7"/>
      <c r="B154" s="7"/>
      <c r="C154" s="7"/>
      <c r="D154" s="7"/>
      <c r="E154" s="7"/>
      <c r="F154" s="7"/>
      <c r="G154" s="7"/>
      <c r="H154" s="7"/>
      <c r="I154" s="7"/>
      <c r="J154" s="7"/>
      <c r="K154" s="7"/>
      <c r="M154" s="7"/>
      <c r="N154" s="7"/>
      <c r="O154" s="7"/>
      <c r="P154" s="7"/>
      <c r="Q154" s="7"/>
      <c r="R154" s="7"/>
      <c r="S154" s="7"/>
      <c r="T154" s="7"/>
      <c r="U154" s="7"/>
      <c r="V154" s="7"/>
      <c r="W154" s="7"/>
      <c r="X154" s="7"/>
      <c r="Y154" s="7"/>
      <c r="Z154" s="7"/>
    </row>
    <row r="155" spans="1:26" ht="14.5" x14ac:dyDescent="0.35">
      <c r="A155" s="7"/>
      <c r="B155" s="7"/>
      <c r="C155" s="7"/>
      <c r="D155" s="7"/>
      <c r="E155" s="7"/>
      <c r="F155" s="7"/>
      <c r="G155" s="7"/>
      <c r="H155" s="7"/>
      <c r="I155" s="7"/>
      <c r="J155" s="7"/>
      <c r="K155" s="7"/>
      <c r="M155" s="7"/>
      <c r="N155" s="7"/>
      <c r="O155" s="7"/>
      <c r="P155" s="7"/>
      <c r="Q155" s="7"/>
      <c r="R155" s="7"/>
      <c r="S155" s="7"/>
      <c r="T155" s="7"/>
      <c r="U155" s="7"/>
      <c r="V155" s="7"/>
      <c r="W155" s="7"/>
      <c r="X155" s="7"/>
      <c r="Y155" s="7"/>
      <c r="Z155" s="7"/>
    </row>
    <row r="156" spans="1:26" ht="14.5" x14ac:dyDescent="0.35">
      <c r="A156" s="7"/>
      <c r="B156" s="7"/>
      <c r="C156" s="7"/>
      <c r="D156" s="7"/>
      <c r="E156" s="7"/>
      <c r="F156" s="7"/>
      <c r="G156" s="7"/>
      <c r="H156" s="7"/>
      <c r="I156" s="7"/>
      <c r="J156" s="7"/>
      <c r="K156" s="7"/>
      <c r="M156" s="7"/>
      <c r="N156" s="7"/>
      <c r="O156" s="7"/>
      <c r="P156" s="7"/>
      <c r="Q156" s="7"/>
      <c r="R156" s="7"/>
      <c r="S156" s="7"/>
      <c r="T156" s="7"/>
      <c r="U156" s="7"/>
      <c r="V156" s="7"/>
      <c r="W156" s="7"/>
      <c r="X156" s="7"/>
      <c r="Y156" s="7"/>
      <c r="Z156" s="7"/>
    </row>
    <row r="157" spans="1:26" ht="14.5" x14ac:dyDescent="0.35">
      <c r="A157" s="7"/>
      <c r="B157" s="7"/>
      <c r="C157" s="7"/>
      <c r="D157" s="7"/>
      <c r="E157" s="7"/>
      <c r="F157" s="7"/>
      <c r="G157" s="7"/>
      <c r="H157" s="7"/>
      <c r="I157" s="7"/>
      <c r="J157" s="7"/>
      <c r="K157" s="7"/>
      <c r="M157" s="7"/>
      <c r="N157" s="7"/>
      <c r="O157" s="7"/>
      <c r="P157" s="7"/>
      <c r="Q157" s="7"/>
      <c r="R157" s="7"/>
      <c r="S157" s="7"/>
      <c r="T157" s="7"/>
      <c r="U157" s="7"/>
      <c r="V157" s="7"/>
      <c r="W157" s="7"/>
      <c r="X157" s="7"/>
      <c r="Y157" s="7"/>
      <c r="Z157" s="7"/>
    </row>
    <row r="158" spans="1:26" ht="14.5" x14ac:dyDescent="0.35">
      <c r="A158" s="7"/>
      <c r="B158" s="7"/>
      <c r="C158" s="7"/>
      <c r="D158" s="7"/>
      <c r="E158" s="7"/>
      <c r="F158" s="7"/>
      <c r="G158" s="7"/>
      <c r="H158" s="7"/>
      <c r="I158" s="7"/>
      <c r="J158" s="7"/>
      <c r="K158" s="7"/>
      <c r="M158" s="7"/>
      <c r="N158" s="7"/>
      <c r="O158" s="7"/>
      <c r="P158" s="7"/>
      <c r="Q158" s="7"/>
      <c r="R158" s="7"/>
      <c r="S158" s="7"/>
      <c r="T158" s="7"/>
      <c r="U158" s="7"/>
      <c r="V158" s="7"/>
      <c r="W158" s="7"/>
      <c r="X158" s="7"/>
      <c r="Y158" s="7"/>
      <c r="Z158" s="7"/>
    </row>
    <row r="159" spans="1:26" ht="14.5" x14ac:dyDescent="0.35">
      <c r="A159" s="7"/>
      <c r="B159" s="7"/>
      <c r="C159" s="7"/>
      <c r="D159" s="7"/>
      <c r="E159" s="7"/>
      <c r="F159" s="7"/>
      <c r="G159" s="7"/>
      <c r="H159" s="7"/>
      <c r="I159" s="7"/>
      <c r="J159" s="7"/>
      <c r="K159" s="7"/>
      <c r="M159" s="7"/>
      <c r="N159" s="7"/>
      <c r="O159" s="7"/>
      <c r="P159" s="7"/>
      <c r="Q159" s="7"/>
      <c r="R159" s="7"/>
      <c r="S159" s="7"/>
      <c r="T159" s="7"/>
      <c r="U159" s="7"/>
      <c r="V159" s="7"/>
      <c r="W159" s="7"/>
      <c r="X159" s="7"/>
      <c r="Y159" s="7"/>
      <c r="Z159" s="7"/>
    </row>
    <row r="160" spans="1:26" ht="14.5" x14ac:dyDescent="0.35">
      <c r="A160" s="7"/>
      <c r="B160" s="7"/>
      <c r="C160" s="7"/>
      <c r="D160" s="7"/>
      <c r="E160" s="7"/>
      <c r="F160" s="7"/>
      <c r="G160" s="7"/>
      <c r="H160" s="7"/>
      <c r="I160" s="7"/>
      <c r="J160" s="7"/>
      <c r="K160" s="7"/>
      <c r="M160" s="7"/>
      <c r="N160" s="7"/>
      <c r="O160" s="7"/>
      <c r="P160" s="7"/>
      <c r="Q160" s="7"/>
      <c r="R160" s="7"/>
      <c r="S160" s="7"/>
      <c r="T160" s="7"/>
      <c r="U160" s="7"/>
      <c r="V160" s="7"/>
      <c r="W160" s="7"/>
      <c r="X160" s="7"/>
      <c r="Y160" s="7"/>
      <c r="Z160" s="7"/>
    </row>
    <row r="161" spans="1:26" ht="14.5" x14ac:dyDescent="0.35">
      <c r="A161" s="7"/>
      <c r="B161" s="7"/>
      <c r="C161" s="7"/>
      <c r="D161" s="7"/>
      <c r="E161" s="7"/>
      <c r="F161" s="7"/>
      <c r="G161" s="7"/>
      <c r="H161" s="7"/>
      <c r="I161" s="7"/>
      <c r="J161" s="7"/>
      <c r="K161" s="7"/>
      <c r="M161" s="7"/>
      <c r="N161" s="7"/>
      <c r="O161" s="7"/>
      <c r="P161" s="7"/>
      <c r="Q161" s="7"/>
      <c r="R161" s="7"/>
      <c r="S161" s="7"/>
      <c r="T161" s="7"/>
      <c r="U161" s="7"/>
      <c r="V161" s="7"/>
      <c r="W161" s="7"/>
      <c r="X161" s="7"/>
      <c r="Y161" s="7"/>
      <c r="Z161" s="7"/>
    </row>
    <row r="162" spans="1:26" ht="14.5" x14ac:dyDescent="0.35">
      <c r="A162" s="7"/>
      <c r="B162" s="7"/>
      <c r="C162" s="7"/>
      <c r="D162" s="7"/>
      <c r="E162" s="7"/>
      <c r="F162" s="7"/>
      <c r="G162" s="7"/>
      <c r="H162" s="7"/>
      <c r="I162" s="7"/>
      <c r="J162" s="7"/>
      <c r="K162" s="7"/>
      <c r="M162" s="7"/>
      <c r="N162" s="7"/>
      <c r="O162" s="7"/>
      <c r="P162" s="7"/>
      <c r="Q162" s="7"/>
      <c r="R162" s="7"/>
      <c r="S162" s="7"/>
      <c r="T162" s="7"/>
      <c r="U162" s="7"/>
      <c r="V162" s="7"/>
      <c r="W162" s="7"/>
      <c r="X162" s="7"/>
      <c r="Y162" s="7"/>
      <c r="Z162" s="7"/>
    </row>
    <row r="163" spans="1:26" ht="14.5" x14ac:dyDescent="0.35">
      <c r="A163" s="7"/>
      <c r="B163" s="7"/>
      <c r="C163" s="7"/>
      <c r="D163" s="7"/>
      <c r="E163" s="7"/>
      <c r="F163" s="7"/>
      <c r="G163" s="7"/>
      <c r="H163" s="7"/>
      <c r="I163" s="7"/>
      <c r="J163" s="7"/>
      <c r="K163" s="7"/>
      <c r="M163" s="7"/>
      <c r="N163" s="7"/>
      <c r="O163" s="7"/>
      <c r="P163" s="7"/>
      <c r="Q163" s="7"/>
      <c r="R163" s="7"/>
      <c r="S163" s="7"/>
      <c r="T163" s="7"/>
      <c r="U163" s="7"/>
      <c r="V163" s="7"/>
      <c r="W163" s="7"/>
      <c r="X163" s="7"/>
      <c r="Y163" s="7"/>
      <c r="Z163" s="7"/>
    </row>
    <row r="164" spans="1:26" ht="14.5" x14ac:dyDescent="0.35">
      <c r="A164" s="7"/>
      <c r="B164" s="7"/>
      <c r="C164" s="7"/>
      <c r="D164" s="7"/>
      <c r="E164" s="7"/>
      <c r="F164" s="7"/>
      <c r="G164" s="7"/>
      <c r="H164" s="7"/>
      <c r="I164" s="7"/>
      <c r="J164" s="7"/>
      <c r="K164" s="7"/>
      <c r="M164" s="7"/>
      <c r="N164" s="7"/>
      <c r="O164" s="7"/>
      <c r="P164" s="7"/>
      <c r="Q164" s="7"/>
      <c r="R164" s="7"/>
      <c r="S164" s="7"/>
      <c r="T164" s="7"/>
      <c r="U164" s="7"/>
      <c r="V164" s="7"/>
      <c r="W164" s="7"/>
      <c r="X164" s="7"/>
      <c r="Y164" s="7"/>
      <c r="Z164" s="7"/>
    </row>
    <row r="165" spans="1:26" ht="14.5" x14ac:dyDescent="0.35">
      <c r="A165" s="7"/>
      <c r="B165" s="7"/>
      <c r="C165" s="7"/>
      <c r="D165" s="7"/>
      <c r="E165" s="7"/>
      <c r="F165" s="7"/>
      <c r="G165" s="7"/>
      <c r="H165" s="7"/>
      <c r="I165" s="7"/>
      <c r="J165" s="7"/>
      <c r="K165" s="7"/>
      <c r="M165" s="7"/>
      <c r="N165" s="7"/>
      <c r="O165" s="7"/>
      <c r="P165" s="7"/>
      <c r="Q165" s="7"/>
      <c r="R165" s="7"/>
      <c r="S165" s="7"/>
      <c r="T165" s="7"/>
      <c r="U165" s="7"/>
      <c r="V165" s="7"/>
      <c r="W165" s="7"/>
      <c r="X165" s="7"/>
      <c r="Y165" s="7"/>
      <c r="Z165" s="7"/>
    </row>
    <row r="166" spans="1:26" ht="14.5" x14ac:dyDescent="0.35">
      <c r="A166" s="7"/>
      <c r="B166" s="7"/>
      <c r="C166" s="7"/>
      <c r="D166" s="7"/>
      <c r="E166" s="7"/>
      <c r="F166" s="7"/>
      <c r="G166" s="7"/>
      <c r="H166" s="7"/>
      <c r="I166" s="7"/>
      <c r="J166" s="7"/>
      <c r="K166" s="7"/>
      <c r="M166" s="7"/>
      <c r="N166" s="7"/>
      <c r="O166" s="7"/>
      <c r="P166" s="7"/>
      <c r="Q166" s="7"/>
      <c r="R166" s="7"/>
      <c r="S166" s="7"/>
      <c r="T166" s="7"/>
      <c r="U166" s="7"/>
      <c r="V166" s="7"/>
      <c r="W166" s="7"/>
      <c r="X166" s="7"/>
      <c r="Y166" s="7"/>
      <c r="Z166" s="7"/>
    </row>
    <row r="167" spans="1:26" ht="14.5" x14ac:dyDescent="0.35">
      <c r="A167" s="7"/>
      <c r="B167" s="7"/>
      <c r="C167" s="7"/>
      <c r="D167" s="7"/>
      <c r="E167" s="7"/>
      <c r="F167" s="7"/>
      <c r="G167" s="7"/>
      <c r="H167" s="7"/>
      <c r="I167" s="7"/>
      <c r="J167" s="7"/>
      <c r="K167" s="7"/>
      <c r="M167" s="7"/>
      <c r="N167" s="7"/>
      <c r="O167" s="7"/>
      <c r="P167" s="7"/>
      <c r="Q167" s="7"/>
      <c r="R167" s="7"/>
      <c r="S167" s="7"/>
      <c r="T167" s="7"/>
      <c r="U167" s="7"/>
      <c r="V167" s="7"/>
      <c r="W167" s="7"/>
      <c r="X167" s="7"/>
      <c r="Y167" s="7"/>
      <c r="Z167" s="7"/>
    </row>
    <row r="168" spans="1:26" ht="14.5" x14ac:dyDescent="0.35">
      <c r="A168" s="7"/>
      <c r="B168" s="7"/>
      <c r="C168" s="7"/>
      <c r="D168" s="7"/>
      <c r="E168" s="7"/>
      <c r="F168" s="7"/>
      <c r="G168" s="7"/>
      <c r="H168" s="7"/>
      <c r="I168" s="7"/>
      <c r="J168" s="7"/>
      <c r="K168" s="7"/>
      <c r="M168" s="7"/>
      <c r="N168" s="7"/>
      <c r="O168" s="7"/>
      <c r="P168" s="7"/>
      <c r="Q168" s="7"/>
      <c r="R168" s="7"/>
      <c r="S168" s="7"/>
      <c r="T168" s="7"/>
      <c r="U168" s="7"/>
      <c r="V168" s="7"/>
      <c r="W168" s="7"/>
      <c r="X168" s="7"/>
      <c r="Y168" s="7"/>
      <c r="Z168" s="7"/>
    </row>
    <row r="169" spans="1:26" ht="14.5" x14ac:dyDescent="0.35">
      <c r="A169" s="7"/>
      <c r="B169" s="7"/>
      <c r="C169" s="7"/>
      <c r="D169" s="7"/>
      <c r="E169" s="7"/>
      <c r="F169" s="7"/>
      <c r="G169" s="7"/>
      <c r="H169" s="7"/>
      <c r="I169" s="7"/>
      <c r="J169" s="7"/>
      <c r="K169" s="7"/>
      <c r="M169" s="7"/>
      <c r="N169" s="7"/>
      <c r="O169" s="7"/>
      <c r="P169" s="7"/>
      <c r="Q169" s="7"/>
      <c r="R169" s="7"/>
      <c r="S169" s="7"/>
      <c r="T169" s="7"/>
      <c r="U169" s="7"/>
      <c r="V169" s="7"/>
      <c r="W169" s="7"/>
      <c r="X169" s="7"/>
      <c r="Y169" s="7"/>
      <c r="Z169" s="7"/>
    </row>
    <row r="170" spans="1:26" ht="14.5" x14ac:dyDescent="0.35">
      <c r="A170" s="7"/>
      <c r="B170" s="7"/>
      <c r="C170" s="7"/>
      <c r="D170" s="7"/>
      <c r="E170" s="7"/>
      <c r="F170" s="7"/>
      <c r="G170" s="7"/>
      <c r="H170" s="7"/>
      <c r="I170" s="7"/>
      <c r="J170" s="7"/>
      <c r="K170" s="7"/>
      <c r="M170" s="7"/>
      <c r="N170" s="7"/>
      <c r="O170" s="7"/>
      <c r="P170" s="7"/>
      <c r="Q170" s="7"/>
      <c r="R170" s="7"/>
      <c r="S170" s="7"/>
      <c r="T170" s="7"/>
      <c r="U170" s="7"/>
      <c r="V170" s="7"/>
      <c r="W170" s="7"/>
      <c r="X170" s="7"/>
      <c r="Y170" s="7"/>
      <c r="Z170" s="7"/>
    </row>
    <row r="171" spans="1:26" ht="14.5" x14ac:dyDescent="0.35">
      <c r="A171" s="7"/>
      <c r="B171" s="7"/>
      <c r="C171" s="7"/>
      <c r="D171" s="7"/>
      <c r="E171" s="7"/>
      <c r="F171" s="7"/>
      <c r="G171" s="7"/>
      <c r="H171" s="7"/>
      <c r="I171" s="7"/>
      <c r="J171" s="7"/>
      <c r="K171" s="7"/>
      <c r="M171" s="7"/>
      <c r="N171" s="7"/>
      <c r="O171" s="7"/>
      <c r="P171" s="7"/>
      <c r="Q171" s="7"/>
      <c r="R171" s="7"/>
      <c r="S171" s="7"/>
      <c r="T171" s="7"/>
      <c r="U171" s="7"/>
      <c r="V171" s="7"/>
      <c r="W171" s="7"/>
      <c r="X171" s="7"/>
      <c r="Y171" s="7"/>
      <c r="Z171" s="7"/>
    </row>
    <row r="172" spans="1:26" ht="14.5" x14ac:dyDescent="0.35">
      <c r="A172" s="7"/>
      <c r="B172" s="7"/>
      <c r="C172" s="7"/>
      <c r="D172" s="7"/>
      <c r="E172" s="7"/>
      <c r="F172" s="7"/>
      <c r="G172" s="7"/>
      <c r="H172" s="7"/>
      <c r="I172" s="7"/>
      <c r="J172" s="7"/>
      <c r="K172" s="7"/>
      <c r="M172" s="7"/>
      <c r="N172" s="7"/>
      <c r="O172" s="7"/>
      <c r="P172" s="7"/>
      <c r="Q172" s="7"/>
      <c r="R172" s="7"/>
      <c r="S172" s="7"/>
      <c r="T172" s="7"/>
      <c r="U172" s="7"/>
      <c r="V172" s="7"/>
      <c r="W172" s="7"/>
      <c r="X172" s="7"/>
      <c r="Y172" s="7"/>
      <c r="Z172" s="7"/>
    </row>
    <row r="173" spans="1:26" ht="14.5" x14ac:dyDescent="0.35">
      <c r="A173" s="7"/>
      <c r="B173" s="7"/>
      <c r="C173" s="7"/>
      <c r="D173" s="7"/>
      <c r="E173" s="7"/>
      <c r="F173" s="7"/>
      <c r="G173" s="7"/>
      <c r="H173" s="7"/>
      <c r="I173" s="7"/>
      <c r="J173" s="7"/>
      <c r="K173" s="7"/>
      <c r="M173" s="7"/>
      <c r="N173" s="7"/>
      <c r="O173" s="7"/>
      <c r="P173" s="7"/>
      <c r="Q173" s="7"/>
      <c r="R173" s="7"/>
      <c r="S173" s="7"/>
      <c r="T173" s="7"/>
      <c r="U173" s="7"/>
      <c r="V173" s="7"/>
      <c r="W173" s="7"/>
      <c r="X173" s="7"/>
      <c r="Y173" s="7"/>
      <c r="Z173" s="7"/>
    </row>
    <row r="174" spans="1:26" ht="14.5" x14ac:dyDescent="0.35">
      <c r="A174" s="7"/>
      <c r="B174" s="7"/>
      <c r="C174" s="7"/>
      <c r="D174" s="7"/>
      <c r="E174" s="7"/>
      <c r="F174" s="7"/>
      <c r="G174" s="7"/>
      <c r="H174" s="7"/>
      <c r="I174" s="7"/>
      <c r="J174" s="7"/>
      <c r="K174" s="7"/>
      <c r="M174" s="7"/>
      <c r="N174" s="7"/>
      <c r="O174" s="7"/>
      <c r="P174" s="7"/>
      <c r="Q174" s="7"/>
      <c r="R174" s="7"/>
      <c r="S174" s="7"/>
      <c r="T174" s="7"/>
      <c r="U174" s="7"/>
      <c r="V174" s="7"/>
      <c r="W174" s="7"/>
      <c r="X174" s="7"/>
      <c r="Y174" s="7"/>
      <c r="Z174" s="7"/>
    </row>
    <row r="175" spans="1:26" ht="14.5" x14ac:dyDescent="0.35">
      <c r="A175" s="7"/>
      <c r="B175" s="7"/>
      <c r="C175" s="7"/>
      <c r="D175" s="7"/>
      <c r="E175" s="7"/>
      <c r="F175" s="7"/>
      <c r="G175" s="7"/>
      <c r="H175" s="7"/>
      <c r="I175" s="7"/>
      <c r="J175" s="7"/>
      <c r="K175" s="7"/>
      <c r="M175" s="7"/>
      <c r="N175" s="7"/>
      <c r="O175" s="7"/>
      <c r="P175" s="7"/>
      <c r="Q175" s="7"/>
      <c r="R175" s="7"/>
      <c r="S175" s="7"/>
      <c r="T175" s="7"/>
      <c r="U175" s="7"/>
      <c r="V175" s="7"/>
      <c r="W175" s="7"/>
      <c r="X175" s="7"/>
      <c r="Y175" s="7"/>
      <c r="Z175" s="7"/>
    </row>
    <row r="176" spans="1:26" ht="14.5" x14ac:dyDescent="0.35">
      <c r="A176" s="7"/>
      <c r="B176" s="7"/>
      <c r="C176" s="7"/>
      <c r="D176" s="7"/>
      <c r="E176" s="7"/>
      <c r="F176" s="7"/>
      <c r="G176" s="7"/>
      <c r="H176" s="7"/>
      <c r="I176" s="7"/>
      <c r="J176" s="7"/>
      <c r="K176" s="7"/>
      <c r="M176" s="7"/>
      <c r="N176" s="7"/>
      <c r="O176" s="7"/>
      <c r="P176" s="7"/>
      <c r="Q176" s="7"/>
      <c r="R176" s="7"/>
      <c r="S176" s="7"/>
      <c r="T176" s="7"/>
      <c r="U176" s="7"/>
      <c r="V176" s="7"/>
      <c r="W176" s="7"/>
      <c r="X176" s="7"/>
      <c r="Y176" s="7"/>
      <c r="Z176" s="7"/>
    </row>
    <row r="177" spans="1:26" ht="14.5" x14ac:dyDescent="0.35">
      <c r="A177" s="7"/>
      <c r="B177" s="7"/>
      <c r="C177" s="7"/>
      <c r="D177" s="7"/>
      <c r="E177" s="7"/>
      <c r="F177" s="7"/>
      <c r="G177" s="7"/>
      <c r="H177" s="7"/>
      <c r="I177" s="7"/>
      <c r="J177" s="7"/>
      <c r="K177" s="7"/>
      <c r="M177" s="7"/>
      <c r="N177" s="7"/>
      <c r="O177" s="7"/>
      <c r="P177" s="7"/>
      <c r="Q177" s="7"/>
      <c r="R177" s="7"/>
      <c r="S177" s="7"/>
      <c r="T177" s="7"/>
      <c r="U177" s="7"/>
      <c r="V177" s="7"/>
      <c r="W177" s="7"/>
      <c r="X177" s="7"/>
      <c r="Y177" s="7"/>
      <c r="Z177" s="7"/>
    </row>
    <row r="178" spans="1:26" ht="14.5" x14ac:dyDescent="0.35">
      <c r="A178" s="7"/>
      <c r="B178" s="7"/>
      <c r="C178" s="7"/>
      <c r="D178" s="7"/>
      <c r="E178" s="7"/>
      <c r="F178" s="7"/>
      <c r="G178" s="7"/>
      <c r="H178" s="7"/>
      <c r="I178" s="7"/>
      <c r="J178" s="7"/>
      <c r="K178" s="7"/>
      <c r="M178" s="7"/>
      <c r="N178" s="7"/>
      <c r="O178" s="7"/>
      <c r="P178" s="7"/>
      <c r="Q178" s="7"/>
      <c r="R178" s="7"/>
      <c r="S178" s="7"/>
      <c r="T178" s="7"/>
      <c r="U178" s="7"/>
      <c r="V178" s="7"/>
      <c r="W178" s="7"/>
      <c r="X178" s="7"/>
      <c r="Y178" s="7"/>
      <c r="Z178" s="7"/>
    </row>
    <row r="179" spans="1:26" ht="14.5" x14ac:dyDescent="0.35">
      <c r="A179" s="7"/>
      <c r="B179" s="7"/>
      <c r="C179" s="7"/>
      <c r="D179" s="7"/>
      <c r="E179" s="7"/>
      <c r="F179" s="7"/>
      <c r="G179" s="7"/>
      <c r="H179" s="7"/>
      <c r="I179" s="7"/>
      <c r="J179" s="7"/>
      <c r="K179" s="7"/>
      <c r="M179" s="7"/>
      <c r="N179" s="7"/>
      <c r="O179" s="7"/>
      <c r="P179" s="7"/>
      <c r="Q179" s="7"/>
      <c r="R179" s="7"/>
      <c r="S179" s="7"/>
      <c r="T179" s="7"/>
      <c r="U179" s="7"/>
      <c r="V179" s="7"/>
      <c r="W179" s="7"/>
      <c r="X179" s="7"/>
      <c r="Y179" s="7"/>
      <c r="Z179" s="7"/>
    </row>
    <row r="180" spans="1:26" ht="14.5" x14ac:dyDescent="0.35">
      <c r="A180" s="7"/>
      <c r="B180" s="7"/>
      <c r="C180" s="7"/>
      <c r="D180" s="7"/>
      <c r="E180" s="7"/>
      <c r="F180" s="7"/>
      <c r="G180" s="7"/>
      <c r="H180" s="7"/>
      <c r="I180" s="7"/>
      <c r="J180" s="7"/>
      <c r="K180" s="7"/>
      <c r="M180" s="7"/>
      <c r="N180" s="7"/>
      <c r="O180" s="7"/>
      <c r="P180" s="7"/>
      <c r="Q180" s="7"/>
      <c r="R180" s="7"/>
      <c r="S180" s="7"/>
      <c r="T180" s="7"/>
      <c r="U180" s="7"/>
      <c r="V180" s="7"/>
      <c r="W180" s="7"/>
      <c r="X180" s="7"/>
      <c r="Y180" s="7"/>
      <c r="Z180" s="7"/>
    </row>
    <row r="181" spans="1:26" ht="14.5" x14ac:dyDescent="0.35">
      <c r="A181" s="7"/>
      <c r="B181" s="7"/>
      <c r="C181" s="7"/>
      <c r="D181" s="7"/>
      <c r="E181" s="7"/>
      <c r="F181" s="7"/>
      <c r="G181" s="7"/>
      <c r="H181" s="7"/>
      <c r="I181" s="7"/>
      <c r="J181" s="7"/>
      <c r="K181" s="7"/>
      <c r="M181" s="7"/>
      <c r="N181" s="7"/>
      <c r="O181" s="7"/>
      <c r="P181" s="7"/>
      <c r="Q181" s="7"/>
      <c r="R181" s="7"/>
      <c r="S181" s="7"/>
      <c r="T181" s="7"/>
      <c r="U181" s="7"/>
      <c r="V181" s="7"/>
      <c r="W181" s="7"/>
      <c r="X181" s="7"/>
      <c r="Y181" s="7"/>
      <c r="Z181" s="7"/>
    </row>
    <row r="182" spans="1:26" ht="14.5" x14ac:dyDescent="0.35">
      <c r="A182" s="7"/>
      <c r="B182" s="7"/>
      <c r="C182" s="7"/>
      <c r="D182" s="7"/>
      <c r="E182" s="7"/>
      <c r="F182" s="7"/>
      <c r="G182" s="7"/>
      <c r="H182" s="7"/>
      <c r="I182" s="7"/>
      <c r="J182" s="7"/>
      <c r="K182" s="7"/>
      <c r="M182" s="7"/>
      <c r="N182" s="7"/>
      <c r="O182" s="7"/>
      <c r="P182" s="7"/>
      <c r="Q182" s="7"/>
      <c r="R182" s="7"/>
      <c r="S182" s="7"/>
      <c r="T182" s="7"/>
      <c r="U182" s="7"/>
      <c r="V182" s="7"/>
      <c r="W182" s="7"/>
      <c r="X182" s="7"/>
      <c r="Y182" s="7"/>
      <c r="Z182" s="7"/>
    </row>
    <row r="183" spans="1:26" ht="14.5" x14ac:dyDescent="0.35">
      <c r="A183" s="7"/>
      <c r="B183" s="7"/>
      <c r="C183" s="7"/>
      <c r="D183" s="7"/>
      <c r="E183" s="7"/>
      <c r="F183" s="7"/>
      <c r="G183" s="7"/>
      <c r="H183" s="7"/>
      <c r="I183" s="7"/>
      <c r="J183" s="7"/>
      <c r="K183" s="7"/>
      <c r="M183" s="7"/>
      <c r="N183" s="7"/>
      <c r="O183" s="7"/>
      <c r="P183" s="7"/>
      <c r="Q183" s="7"/>
      <c r="R183" s="7"/>
      <c r="S183" s="7"/>
      <c r="T183" s="7"/>
      <c r="U183" s="7"/>
      <c r="V183" s="7"/>
      <c r="W183" s="7"/>
      <c r="X183" s="7"/>
      <c r="Y183" s="7"/>
      <c r="Z183" s="7"/>
    </row>
    <row r="184" spans="1:26" ht="14.5" x14ac:dyDescent="0.35">
      <c r="A184" s="7"/>
      <c r="B184" s="7"/>
      <c r="C184" s="7"/>
      <c r="D184" s="7"/>
      <c r="E184" s="7"/>
      <c r="F184" s="7"/>
      <c r="G184" s="7"/>
      <c r="H184" s="7"/>
      <c r="I184" s="7"/>
      <c r="J184" s="7"/>
      <c r="K184" s="7"/>
      <c r="M184" s="7"/>
      <c r="N184" s="7"/>
      <c r="O184" s="7"/>
      <c r="P184" s="7"/>
      <c r="Q184" s="7"/>
      <c r="R184" s="7"/>
      <c r="S184" s="7"/>
      <c r="T184" s="7"/>
      <c r="U184" s="7"/>
      <c r="V184" s="7"/>
      <c r="W184" s="7"/>
      <c r="X184" s="7"/>
      <c r="Y184" s="7"/>
      <c r="Z184" s="7"/>
    </row>
    <row r="185" spans="1:26" ht="14.5" x14ac:dyDescent="0.35">
      <c r="A185" s="7"/>
      <c r="B185" s="7"/>
      <c r="C185" s="7"/>
      <c r="D185" s="7"/>
      <c r="E185" s="7"/>
      <c r="F185" s="7"/>
      <c r="G185" s="7"/>
      <c r="H185" s="7"/>
      <c r="I185" s="7"/>
      <c r="J185" s="7"/>
      <c r="K185" s="7"/>
      <c r="M185" s="7"/>
      <c r="N185" s="7"/>
      <c r="O185" s="7"/>
      <c r="P185" s="7"/>
      <c r="Q185" s="7"/>
      <c r="R185" s="7"/>
      <c r="S185" s="7"/>
      <c r="T185" s="7"/>
      <c r="U185" s="7"/>
      <c r="V185" s="7"/>
      <c r="W185" s="7"/>
      <c r="X185" s="7"/>
      <c r="Y185" s="7"/>
      <c r="Z185" s="7"/>
    </row>
    <row r="186" spans="1:26" ht="14.5" x14ac:dyDescent="0.35">
      <c r="A186" s="7"/>
      <c r="B186" s="7"/>
      <c r="C186" s="7"/>
      <c r="D186" s="7"/>
      <c r="E186" s="7"/>
      <c r="F186" s="7"/>
      <c r="G186" s="7"/>
      <c r="H186" s="7"/>
      <c r="I186" s="7"/>
      <c r="J186" s="7"/>
      <c r="K186" s="7"/>
      <c r="M186" s="7"/>
      <c r="N186" s="7"/>
      <c r="O186" s="7"/>
      <c r="P186" s="7"/>
      <c r="Q186" s="7"/>
      <c r="R186" s="7"/>
      <c r="S186" s="7"/>
      <c r="T186" s="7"/>
      <c r="U186" s="7"/>
      <c r="V186" s="7"/>
      <c r="W186" s="7"/>
      <c r="X186" s="7"/>
      <c r="Y186" s="7"/>
      <c r="Z186" s="7"/>
    </row>
    <row r="187" spans="1:26" ht="14.5" x14ac:dyDescent="0.35">
      <c r="A187" s="7"/>
      <c r="B187" s="7"/>
      <c r="C187" s="7"/>
      <c r="D187" s="7"/>
      <c r="E187" s="7"/>
      <c r="F187" s="7"/>
      <c r="G187" s="7"/>
      <c r="H187" s="7"/>
      <c r="I187" s="7"/>
      <c r="J187" s="7"/>
      <c r="K187" s="7"/>
      <c r="M187" s="7"/>
      <c r="N187" s="7"/>
      <c r="O187" s="7"/>
      <c r="P187" s="7"/>
      <c r="Q187" s="7"/>
      <c r="R187" s="7"/>
      <c r="S187" s="7"/>
      <c r="T187" s="7"/>
      <c r="U187" s="7"/>
      <c r="V187" s="7"/>
      <c r="W187" s="7"/>
      <c r="X187" s="7"/>
      <c r="Y187" s="7"/>
      <c r="Z187" s="7"/>
    </row>
    <row r="188" spans="1:26" ht="14.5" x14ac:dyDescent="0.35">
      <c r="A188" s="7"/>
      <c r="B188" s="7"/>
      <c r="C188" s="7"/>
      <c r="D188" s="7"/>
      <c r="E188" s="7"/>
      <c r="F188" s="7"/>
      <c r="G188" s="7"/>
      <c r="H188" s="7"/>
      <c r="I188" s="7"/>
      <c r="J188" s="7"/>
      <c r="K188" s="7"/>
      <c r="M188" s="7"/>
      <c r="N188" s="7"/>
      <c r="O188" s="7"/>
      <c r="P188" s="7"/>
      <c r="Q188" s="7"/>
      <c r="R188" s="7"/>
      <c r="S188" s="7"/>
      <c r="T188" s="7"/>
      <c r="U188" s="7"/>
      <c r="V188" s="7"/>
      <c r="W188" s="7"/>
      <c r="X188" s="7"/>
      <c r="Y188" s="7"/>
      <c r="Z188" s="7"/>
    </row>
    <row r="189" spans="1:26" ht="14.5" x14ac:dyDescent="0.35">
      <c r="A189" s="7"/>
      <c r="B189" s="7"/>
      <c r="C189" s="7"/>
      <c r="D189" s="7"/>
      <c r="E189" s="7"/>
      <c r="F189" s="7"/>
      <c r="G189" s="7"/>
      <c r="H189" s="7"/>
      <c r="I189" s="7"/>
      <c r="J189" s="7"/>
      <c r="K189" s="7"/>
      <c r="M189" s="7"/>
      <c r="N189" s="7"/>
      <c r="O189" s="7"/>
      <c r="P189" s="7"/>
      <c r="Q189" s="7"/>
      <c r="R189" s="7"/>
      <c r="S189" s="7"/>
      <c r="T189" s="7"/>
      <c r="U189" s="7"/>
      <c r="V189" s="7"/>
      <c r="W189" s="7"/>
      <c r="X189" s="7"/>
      <c r="Y189" s="7"/>
      <c r="Z189" s="7"/>
    </row>
    <row r="190" spans="1:26" ht="14.5" x14ac:dyDescent="0.35">
      <c r="A190" s="7"/>
      <c r="B190" s="7"/>
      <c r="C190" s="7"/>
      <c r="D190" s="7"/>
      <c r="E190" s="7"/>
      <c r="F190" s="7"/>
      <c r="G190" s="7"/>
      <c r="H190" s="7"/>
      <c r="I190" s="7"/>
      <c r="J190" s="7"/>
      <c r="K190" s="7"/>
      <c r="M190" s="7"/>
      <c r="N190" s="7"/>
      <c r="O190" s="7"/>
      <c r="P190" s="7"/>
      <c r="Q190" s="7"/>
      <c r="R190" s="7"/>
      <c r="S190" s="7"/>
      <c r="T190" s="7"/>
      <c r="U190" s="7"/>
      <c r="V190" s="7"/>
      <c r="W190" s="7"/>
      <c r="X190" s="7"/>
      <c r="Y190" s="7"/>
      <c r="Z190" s="7"/>
    </row>
    <row r="191" spans="1:26" ht="14.5" x14ac:dyDescent="0.35">
      <c r="A191" s="7"/>
      <c r="B191" s="7"/>
      <c r="C191" s="7"/>
      <c r="D191" s="7"/>
      <c r="E191" s="7"/>
      <c r="F191" s="7"/>
      <c r="G191" s="7"/>
      <c r="H191" s="7"/>
      <c r="I191" s="7"/>
      <c r="J191" s="7"/>
      <c r="K191" s="7"/>
      <c r="M191" s="7"/>
      <c r="N191" s="7"/>
      <c r="O191" s="7"/>
      <c r="P191" s="7"/>
      <c r="Q191" s="7"/>
      <c r="R191" s="7"/>
      <c r="S191" s="7"/>
      <c r="T191" s="7"/>
      <c r="U191" s="7"/>
      <c r="V191" s="7"/>
      <c r="W191" s="7"/>
      <c r="X191" s="7"/>
      <c r="Y191" s="7"/>
      <c r="Z191" s="7"/>
    </row>
    <row r="192" spans="1:26" ht="14.5" x14ac:dyDescent="0.35">
      <c r="A192" s="7"/>
      <c r="B192" s="7"/>
      <c r="C192" s="7"/>
      <c r="D192" s="7"/>
      <c r="E192" s="7"/>
      <c r="F192" s="7"/>
      <c r="G192" s="7"/>
      <c r="H192" s="7"/>
      <c r="I192" s="7"/>
      <c r="J192" s="7"/>
      <c r="K192" s="7"/>
      <c r="M192" s="7"/>
      <c r="N192" s="7"/>
      <c r="O192" s="7"/>
      <c r="P192" s="7"/>
      <c r="Q192" s="7"/>
      <c r="R192" s="7"/>
      <c r="S192" s="7"/>
      <c r="T192" s="7"/>
      <c r="U192" s="7"/>
      <c r="V192" s="7"/>
      <c r="W192" s="7"/>
      <c r="X192" s="7"/>
      <c r="Y192" s="7"/>
      <c r="Z192" s="7"/>
    </row>
    <row r="193" spans="1:26" ht="14.5" x14ac:dyDescent="0.35">
      <c r="A193" s="7"/>
      <c r="B193" s="7"/>
      <c r="C193" s="7"/>
      <c r="D193" s="7"/>
      <c r="E193" s="7"/>
      <c r="F193" s="7"/>
      <c r="G193" s="7"/>
      <c r="H193" s="7"/>
      <c r="I193" s="7"/>
      <c r="J193" s="7"/>
      <c r="K193" s="7"/>
      <c r="M193" s="7"/>
      <c r="N193" s="7"/>
      <c r="O193" s="7"/>
      <c r="P193" s="7"/>
      <c r="Q193" s="7"/>
      <c r="R193" s="7"/>
      <c r="S193" s="7"/>
      <c r="T193" s="7"/>
      <c r="U193" s="7"/>
      <c r="V193" s="7"/>
      <c r="W193" s="7"/>
      <c r="X193" s="7"/>
      <c r="Y193" s="7"/>
      <c r="Z193" s="7"/>
    </row>
    <row r="194" spans="1:26" ht="14.5" x14ac:dyDescent="0.35">
      <c r="A194" s="7"/>
      <c r="B194" s="7"/>
      <c r="C194" s="7"/>
      <c r="D194" s="7"/>
      <c r="E194" s="7"/>
      <c r="F194" s="7"/>
      <c r="G194" s="7"/>
      <c r="H194" s="7"/>
      <c r="I194" s="7"/>
      <c r="J194" s="7"/>
      <c r="K194" s="7"/>
      <c r="M194" s="7"/>
      <c r="N194" s="7"/>
      <c r="O194" s="7"/>
      <c r="P194" s="7"/>
      <c r="Q194" s="7"/>
      <c r="R194" s="7"/>
      <c r="S194" s="7"/>
      <c r="T194" s="7"/>
      <c r="U194" s="7"/>
      <c r="V194" s="7"/>
      <c r="W194" s="7"/>
      <c r="X194" s="7"/>
      <c r="Y194" s="7"/>
      <c r="Z194" s="7"/>
    </row>
    <row r="195" spans="1:26" ht="14.5" x14ac:dyDescent="0.35">
      <c r="A195" s="7"/>
      <c r="B195" s="7"/>
      <c r="C195" s="7"/>
      <c r="D195" s="7"/>
      <c r="E195" s="7"/>
      <c r="F195" s="7"/>
      <c r="G195" s="7"/>
      <c r="H195" s="7"/>
      <c r="I195" s="7"/>
      <c r="J195" s="7"/>
      <c r="K195" s="7"/>
      <c r="M195" s="7"/>
      <c r="N195" s="7"/>
      <c r="O195" s="7"/>
      <c r="P195" s="7"/>
      <c r="Q195" s="7"/>
      <c r="R195" s="7"/>
      <c r="S195" s="7"/>
      <c r="T195" s="7"/>
      <c r="U195" s="7"/>
      <c r="V195" s="7"/>
      <c r="W195" s="7"/>
      <c r="X195" s="7"/>
      <c r="Y195" s="7"/>
      <c r="Z195" s="7"/>
    </row>
    <row r="196" spans="1:26" ht="14.5" x14ac:dyDescent="0.35">
      <c r="A196" s="7"/>
      <c r="B196" s="7"/>
      <c r="C196" s="7"/>
      <c r="D196" s="7"/>
      <c r="E196" s="7"/>
      <c r="F196" s="7"/>
      <c r="G196" s="7"/>
      <c r="H196" s="7"/>
      <c r="I196" s="7"/>
      <c r="J196" s="7"/>
      <c r="K196" s="7"/>
      <c r="M196" s="7"/>
      <c r="N196" s="7"/>
      <c r="O196" s="7"/>
      <c r="P196" s="7"/>
      <c r="Q196" s="7"/>
      <c r="R196" s="7"/>
      <c r="S196" s="7"/>
      <c r="T196" s="7"/>
      <c r="U196" s="7"/>
      <c r="V196" s="7"/>
      <c r="W196" s="7"/>
      <c r="X196" s="7"/>
      <c r="Y196" s="7"/>
      <c r="Z196" s="7"/>
    </row>
    <row r="197" spans="1:26" ht="14.5" x14ac:dyDescent="0.35">
      <c r="A197" s="7"/>
      <c r="B197" s="7"/>
      <c r="C197" s="7"/>
      <c r="D197" s="7"/>
      <c r="E197" s="7"/>
      <c r="F197" s="7"/>
      <c r="G197" s="7"/>
      <c r="H197" s="7"/>
      <c r="I197" s="7"/>
      <c r="J197" s="7"/>
      <c r="K197" s="7"/>
      <c r="M197" s="7"/>
      <c r="N197" s="7"/>
      <c r="O197" s="7"/>
      <c r="P197" s="7"/>
      <c r="Q197" s="7"/>
      <c r="R197" s="7"/>
      <c r="S197" s="7"/>
      <c r="T197" s="7"/>
      <c r="U197" s="7"/>
      <c r="V197" s="7"/>
      <c r="W197" s="7"/>
      <c r="X197" s="7"/>
      <c r="Y197" s="7"/>
      <c r="Z197" s="7"/>
    </row>
    <row r="198" spans="1:26" ht="14.5" x14ac:dyDescent="0.35">
      <c r="A198" s="7"/>
      <c r="B198" s="7"/>
      <c r="C198" s="7"/>
      <c r="D198" s="7"/>
      <c r="E198" s="7"/>
      <c r="F198" s="7"/>
      <c r="G198" s="7"/>
      <c r="H198" s="7"/>
      <c r="I198" s="7"/>
      <c r="J198" s="7"/>
      <c r="K198" s="7"/>
      <c r="M198" s="7"/>
      <c r="N198" s="7"/>
      <c r="O198" s="7"/>
      <c r="P198" s="7"/>
      <c r="Q198" s="7"/>
      <c r="R198" s="7"/>
      <c r="S198" s="7"/>
      <c r="T198" s="7"/>
      <c r="U198" s="7"/>
      <c r="V198" s="7"/>
      <c r="W198" s="7"/>
      <c r="X198" s="7"/>
      <c r="Y198" s="7"/>
      <c r="Z198" s="7"/>
    </row>
    <row r="199" spans="1:26" ht="14.5" x14ac:dyDescent="0.35">
      <c r="A199" s="7"/>
      <c r="B199" s="7"/>
      <c r="C199" s="7"/>
      <c r="D199" s="7"/>
      <c r="E199" s="7"/>
      <c r="F199" s="7"/>
      <c r="G199" s="7"/>
      <c r="H199" s="7"/>
      <c r="I199" s="7"/>
      <c r="J199" s="7"/>
      <c r="K199" s="7"/>
      <c r="M199" s="7"/>
      <c r="N199" s="7"/>
      <c r="O199" s="7"/>
      <c r="P199" s="7"/>
      <c r="Q199" s="7"/>
      <c r="R199" s="7"/>
      <c r="S199" s="7"/>
      <c r="T199" s="7"/>
      <c r="U199" s="7"/>
      <c r="V199" s="7"/>
      <c r="W199" s="7"/>
      <c r="X199" s="7"/>
      <c r="Y199" s="7"/>
      <c r="Z199" s="7"/>
    </row>
    <row r="200" spans="1:26" ht="14.5" x14ac:dyDescent="0.35">
      <c r="A200" s="7"/>
      <c r="B200" s="7"/>
      <c r="C200" s="7"/>
      <c r="D200" s="7"/>
      <c r="E200" s="7"/>
      <c r="F200" s="7"/>
      <c r="G200" s="7"/>
      <c r="H200" s="7"/>
      <c r="I200" s="7"/>
      <c r="J200" s="7"/>
      <c r="K200" s="7"/>
      <c r="M200" s="7"/>
      <c r="N200" s="7"/>
      <c r="O200" s="7"/>
      <c r="P200" s="7"/>
      <c r="Q200" s="7"/>
      <c r="R200" s="7"/>
      <c r="S200" s="7"/>
      <c r="T200" s="7"/>
      <c r="U200" s="7"/>
      <c r="V200" s="7"/>
      <c r="W200" s="7"/>
      <c r="X200" s="7"/>
      <c r="Y200" s="7"/>
      <c r="Z200" s="7"/>
    </row>
    <row r="201" spans="1:26" ht="14.5" x14ac:dyDescent="0.35">
      <c r="A201" s="7"/>
      <c r="B201" s="7"/>
      <c r="C201" s="7"/>
      <c r="D201" s="7"/>
      <c r="E201" s="7"/>
      <c r="F201" s="7"/>
      <c r="G201" s="7"/>
      <c r="H201" s="7"/>
      <c r="I201" s="7"/>
      <c r="J201" s="7"/>
      <c r="K201" s="7"/>
      <c r="M201" s="7"/>
      <c r="N201" s="7"/>
      <c r="O201" s="7"/>
      <c r="P201" s="7"/>
      <c r="Q201" s="7"/>
      <c r="R201" s="7"/>
      <c r="S201" s="7"/>
      <c r="T201" s="7"/>
      <c r="U201" s="7"/>
      <c r="V201" s="7"/>
      <c r="W201" s="7"/>
      <c r="X201" s="7"/>
      <c r="Y201" s="7"/>
      <c r="Z201" s="7"/>
    </row>
    <row r="202" spans="1:26" ht="14.5" x14ac:dyDescent="0.35">
      <c r="A202" s="7"/>
      <c r="B202" s="7"/>
      <c r="C202" s="7"/>
      <c r="D202" s="7"/>
      <c r="E202" s="7"/>
      <c r="F202" s="7"/>
      <c r="G202" s="7"/>
      <c r="H202" s="7"/>
      <c r="I202" s="7"/>
      <c r="J202" s="7"/>
      <c r="K202" s="7"/>
      <c r="M202" s="7"/>
      <c r="N202" s="7"/>
      <c r="O202" s="7"/>
      <c r="P202" s="7"/>
      <c r="Q202" s="7"/>
      <c r="R202" s="7"/>
      <c r="S202" s="7"/>
      <c r="T202" s="7"/>
      <c r="U202" s="7"/>
      <c r="V202" s="7"/>
      <c r="W202" s="7"/>
      <c r="X202" s="7"/>
      <c r="Y202" s="7"/>
      <c r="Z202" s="7"/>
    </row>
    <row r="203" spans="1:26" ht="14.5" x14ac:dyDescent="0.35">
      <c r="A203" s="7"/>
      <c r="B203" s="7"/>
      <c r="C203" s="7"/>
      <c r="D203" s="7"/>
      <c r="E203" s="7"/>
      <c r="F203" s="7"/>
      <c r="G203" s="7"/>
      <c r="H203" s="7"/>
      <c r="I203" s="7"/>
      <c r="J203" s="7"/>
      <c r="K203" s="7"/>
      <c r="M203" s="7"/>
      <c r="N203" s="7"/>
      <c r="O203" s="7"/>
      <c r="P203" s="7"/>
      <c r="Q203" s="7"/>
      <c r="R203" s="7"/>
      <c r="S203" s="7"/>
      <c r="T203" s="7"/>
      <c r="U203" s="7"/>
      <c r="V203" s="7"/>
      <c r="W203" s="7"/>
      <c r="X203" s="7"/>
      <c r="Y203" s="7"/>
      <c r="Z203" s="7"/>
    </row>
    <row r="204" spans="1:26" ht="14.5" x14ac:dyDescent="0.35">
      <c r="A204" s="7"/>
      <c r="B204" s="7"/>
      <c r="C204" s="7"/>
      <c r="D204" s="7"/>
      <c r="E204" s="7"/>
      <c r="F204" s="7"/>
      <c r="G204" s="7"/>
      <c r="H204" s="7"/>
      <c r="I204" s="7"/>
      <c r="J204" s="7"/>
      <c r="K204" s="7"/>
      <c r="M204" s="7"/>
      <c r="N204" s="7"/>
      <c r="O204" s="7"/>
      <c r="P204" s="7"/>
      <c r="Q204" s="7"/>
      <c r="R204" s="7"/>
      <c r="S204" s="7"/>
      <c r="T204" s="7"/>
      <c r="U204" s="7"/>
      <c r="V204" s="7"/>
      <c r="W204" s="7"/>
      <c r="X204" s="7"/>
      <c r="Y204" s="7"/>
      <c r="Z204" s="7"/>
    </row>
    <row r="205" spans="1:26" ht="14.5" x14ac:dyDescent="0.35">
      <c r="A205" s="7"/>
      <c r="B205" s="7"/>
      <c r="C205" s="7"/>
      <c r="D205" s="7"/>
      <c r="E205" s="7"/>
      <c r="F205" s="7"/>
      <c r="G205" s="7"/>
      <c r="H205" s="7"/>
      <c r="I205" s="7"/>
      <c r="J205" s="7"/>
      <c r="K205" s="7"/>
      <c r="M205" s="7"/>
      <c r="N205" s="7"/>
      <c r="O205" s="7"/>
      <c r="P205" s="7"/>
      <c r="Q205" s="7"/>
      <c r="R205" s="7"/>
      <c r="S205" s="7"/>
      <c r="T205" s="7"/>
      <c r="U205" s="7"/>
      <c r="V205" s="7"/>
      <c r="W205" s="7"/>
      <c r="X205" s="7"/>
      <c r="Y205" s="7"/>
      <c r="Z205" s="7"/>
    </row>
    <row r="206" spans="1:26" ht="14.5" x14ac:dyDescent="0.35">
      <c r="A206" s="7"/>
      <c r="B206" s="7"/>
      <c r="C206" s="7"/>
      <c r="D206" s="7"/>
      <c r="E206" s="7"/>
      <c r="F206" s="7"/>
      <c r="G206" s="7"/>
      <c r="H206" s="7"/>
      <c r="I206" s="7"/>
      <c r="J206" s="7"/>
      <c r="K206" s="7"/>
      <c r="M206" s="7"/>
      <c r="N206" s="7"/>
      <c r="O206" s="7"/>
      <c r="P206" s="7"/>
      <c r="Q206" s="7"/>
      <c r="R206" s="7"/>
      <c r="S206" s="7"/>
      <c r="T206" s="7"/>
      <c r="U206" s="7"/>
      <c r="V206" s="7"/>
      <c r="W206" s="7"/>
      <c r="X206" s="7"/>
      <c r="Y206" s="7"/>
      <c r="Z206" s="7"/>
    </row>
    <row r="207" spans="1:26" ht="14.5" x14ac:dyDescent="0.35">
      <c r="A207" s="7"/>
      <c r="B207" s="7"/>
      <c r="C207" s="7"/>
      <c r="D207" s="7"/>
      <c r="E207" s="7"/>
      <c r="F207" s="7"/>
      <c r="G207" s="7"/>
      <c r="H207" s="7"/>
      <c r="I207" s="7"/>
      <c r="J207" s="7"/>
      <c r="K207" s="7"/>
      <c r="M207" s="7"/>
      <c r="N207" s="7"/>
      <c r="O207" s="7"/>
      <c r="P207" s="7"/>
      <c r="Q207" s="7"/>
      <c r="R207" s="7"/>
      <c r="S207" s="7"/>
      <c r="T207" s="7"/>
      <c r="U207" s="7"/>
      <c r="V207" s="7"/>
      <c r="W207" s="7"/>
      <c r="X207" s="7"/>
      <c r="Y207" s="7"/>
      <c r="Z207" s="7"/>
    </row>
    <row r="208" spans="1:26" ht="14.5" x14ac:dyDescent="0.35">
      <c r="A208" s="7"/>
      <c r="B208" s="7"/>
      <c r="C208" s="7"/>
      <c r="D208" s="7"/>
      <c r="E208" s="7"/>
      <c r="F208" s="7"/>
      <c r="G208" s="7"/>
      <c r="H208" s="7"/>
      <c r="I208" s="7"/>
      <c r="J208" s="7"/>
      <c r="K208" s="7"/>
      <c r="M208" s="7"/>
      <c r="N208" s="7"/>
      <c r="O208" s="7"/>
      <c r="P208" s="7"/>
      <c r="Q208" s="7"/>
      <c r="R208" s="7"/>
      <c r="S208" s="7"/>
      <c r="T208" s="7"/>
      <c r="U208" s="7"/>
      <c r="V208" s="7"/>
      <c r="W208" s="7"/>
      <c r="X208" s="7"/>
      <c r="Y208" s="7"/>
      <c r="Z208" s="7"/>
    </row>
    <row r="209" spans="1:26" ht="14.5" x14ac:dyDescent="0.35">
      <c r="A209" s="7"/>
      <c r="B209" s="7"/>
      <c r="C209" s="7"/>
      <c r="D209" s="7"/>
      <c r="E209" s="7"/>
      <c r="F209" s="7"/>
      <c r="G209" s="7"/>
      <c r="H209" s="7"/>
      <c r="I209" s="7"/>
      <c r="J209" s="7"/>
      <c r="K209" s="7"/>
      <c r="M209" s="7"/>
      <c r="N209" s="7"/>
      <c r="O209" s="7"/>
      <c r="P209" s="7"/>
      <c r="Q209" s="7"/>
      <c r="R209" s="7"/>
      <c r="S209" s="7"/>
      <c r="T209" s="7"/>
      <c r="U209" s="7"/>
      <c r="V209" s="7"/>
      <c r="W209" s="7"/>
      <c r="X209" s="7"/>
      <c r="Y209" s="7"/>
      <c r="Z209" s="7"/>
    </row>
    <row r="210" spans="1:26" ht="14.5" x14ac:dyDescent="0.35">
      <c r="A210" s="7"/>
      <c r="B210" s="7"/>
      <c r="C210" s="7"/>
      <c r="D210" s="7"/>
      <c r="E210" s="7"/>
      <c r="F210" s="7"/>
      <c r="G210" s="7"/>
      <c r="H210" s="7"/>
      <c r="I210" s="7"/>
      <c r="J210" s="7"/>
      <c r="K210" s="7"/>
      <c r="M210" s="7"/>
      <c r="N210" s="7"/>
      <c r="O210" s="7"/>
      <c r="P210" s="7"/>
      <c r="Q210" s="7"/>
      <c r="R210" s="7"/>
      <c r="S210" s="7"/>
      <c r="T210" s="7"/>
      <c r="U210" s="7"/>
      <c r="V210" s="7"/>
      <c r="W210" s="7"/>
      <c r="X210" s="7"/>
      <c r="Y210" s="7"/>
      <c r="Z210" s="7"/>
    </row>
    <row r="211" spans="1:26" ht="14.5" x14ac:dyDescent="0.35">
      <c r="A211" s="7"/>
      <c r="B211" s="7"/>
      <c r="C211" s="7"/>
      <c r="D211" s="7"/>
      <c r="E211" s="7"/>
      <c r="F211" s="7"/>
      <c r="G211" s="7"/>
      <c r="H211" s="7"/>
      <c r="I211" s="7"/>
      <c r="J211" s="7"/>
      <c r="K211" s="7"/>
      <c r="M211" s="7"/>
      <c r="N211" s="7"/>
      <c r="O211" s="7"/>
      <c r="P211" s="7"/>
      <c r="Q211" s="7"/>
      <c r="R211" s="7"/>
      <c r="S211" s="7"/>
      <c r="T211" s="7"/>
      <c r="U211" s="7"/>
      <c r="V211" s="7"/>
      <c r="W211" s="7"/>
      <c r="X211" s="7"/>
      <c r="Y211" s="7"/>
      <c r="Z211" s="7"/>
    </row>
    <row r="212" spans="1:26" ht="14.5" x14ac:dyDescent="0.35">
      <c r="A212" s="7"/>
      <c r="B212" s="7"/>
      <c r="C212" s="7"/>
      <c r="D212" s="7"/>
      <c r="E212" s="7"/>
      <c r="F212" s="7"/>
      <c r="G212" s="7"/>
      <c r="H212" s="7"/>
      <c r="I212" s="7"/>
      <c r="J212" s="7"/>
      <c r="K212" s="7"/>
      <c r="M212" s="7"/>
      <c r="N212" s="7"/>
      <c r="O212" s="7"/>
      <c r="P212" s="7"/>
      <c r="Q212" s="7"/>
      <c r="R212" s="7"/>
      <c r="S212" s="7"/>
      <c r="T212" s="7"/>
      <c r="U212" s="7"/>
      <c r="V212" s="7"/>
      <c r="W212" s="7"/>
      <c r="X212" s="7"/>
      <c r="Y212" s="7"/>
      <c r="Z212" s="7"/>
    </row>
    <row r="213" spans="1:26" ht="14.5" x14ac:dyDescent="0.35">
      <c r="A213" s="7"/>
      <c r="B213" s="7"/>
      <c r="C213" s="7"/>
      <c r="D213" s="7"/>
      <c r="E213" s="7"/>
      <c r="F213" s="7"/>
      <c r="G213" s="7"/>
      <c r="H213" s="7"/>
      <c r="I213" s="7"/>
      <c r="J213" s="7"/>
      <c r="K213" s="7"/>
      <c r="M213" s="7"/>
      <c r="N213" s="7"/>
      <c r="O213" s="7"/>
      <c r="P213" s="7"/>
      <c r="Q213" s="7"/>
      <c r="R213" s="7"/>
      <c r="S213" s="7"/>
      <c r="T213" s="7"/>
      <c r="U213" s="7"/>
      <c r="V213" s="7"/>
      <c r="W213" s="7"/>
      <c r="X213" s="7"/>
      <c r="Y213" s="7"/>
      <c r="Z213" s="7"/>
    </row>
    <row r="214" spans="1:26" ht="14.5" x14ac:dyDescent="0.35">
      <c r="A214" s="7"/>
      <c r="B214" s="7"/>
      <c r="C214" s="7"/>
      <c r="D214" s="7"/>
      <c r="E214" s="7"/>
      <c r="F214" s="7"/>
      <c r="G214" s="7"/>
      <c r="H214" s="7"/>
      <c r="I214" s="7"/>
      <c r="J214" s="7"/>
      <c r="K214" s="7"/>
      <c r="M214" s="7"/>
      <c r="N214" s="7"/>
      <c r="O214" s="7"/>
      <c r="P214" s="7"/>
      <c r="Q214" s="7"/>
      <c r="R214" s="7"/>
      <c r="S214" s="7"/>
      <c r="T214" s="7"/>
      <c r="U214" s="7"/>
      <c r="V214" s="7"/>
      <c r="W214" s="7"/>
      <c r="X214" s="7"/>
      <c r="Y214" s="7"/>
      <c r="Z214" s="7"/>
    </row>
    <row r="215" spans="1:26" ht="14.5" x14ac:dyDescent="0.35">
      <c r="A215" s="7"/>
      <c r="B215" s="7"/>
      <c r="C215" s="7"/>
      <c r="D215" s="7"/>
      <c r="E215" s="7"/>
      <c r="F215" s="7"/>
      <c r="G215" s="7"/>
      <c r="H215" s="7"/>
      <c r="I215" s="7"/>
      <c r="J215" s="7"/>
      <c r="K215" s="7"/>
      <c r="M215" s="7"/>
      <c r="N215" s="7"/>
      <c r="O215" s="7"/>
      <c r="P215" s="7"/>
      <c r="Q215" s="7"/>
      <c r="R215" s="7"/>
      <c r="S215" s="7"/>
      <c r="T215" s="7"/>
      <c r="U215" s="7"/>
      <c r="V215" s="7"/>
      <c r="W215" s="7"/>
      <c r="X215" s="7"/>
      <c r="Y215" s="7"/>
      <c r="Z215" s="7"/>
    </row>
    <row r="216" spans="1:26" ht="14.5" x14ac:dyDescent="0.35">
      <c r="A216" s="7"/>
      <c r="B216" s="7"/>
      <c r="C216" s="7"/>
      <c r="D216" s="7"/>
      <c r="E216" s="7"/>
      <c r="F216" s="7"/>
      <c r="G216" s="7"/>
      <c r="H216" s="7"/>
      <c r="I216" s="7"/>
      <c r="J216" s="7"/>
      <c r="K216" s="7"/>
      <c r="M216" s="7"/>
      <c r="N216" s="7"/>
      <c r="O216" s="7"/>
      <c r="P216" s="7"/>
      <c r="Q216" s="7"/>
      <c r="R216" s="7"/>
      <c r="S216" s="7"/>
      <c r="T216" s="7"/>
      <c r="U216" s="7"/>
      <c r="V216" s="7"/>
      <c r="W216" s="7"/>
      <c r="X216" s="7"/>
      <c r="Y216" s="7"/>
      <c r="Z216" s="7"/>
    </row>
    <row r="217" spans="1:26" ht="14.5" x14ac:dyDescent="0.35">
      <c r="A217" s="7"/>
      <c r="B217" s="7"/>
      <c r="C217" s="7"/>
      <c r="D217" s="7"/>
      <c r="E217" s="7"/>
      <c r="F217" s="7"/>
      <c r="G217" s="7"/>
      <c r="H217" s="7"/>
      <c r="I217" s="7"/>
      <c r="J217" s="7"/>
      <c r="K217" s="7"/>
      <c r="M217" s="7"/>
      <c r="N217" s="7"/>
      <c r="O217" s="7"/>
      <c r="P217" s="7"/>
      <c r="Q217" s="7"/>
      <c r="R217" s="7"/>
      <c r="S217" s="7"/>
      <c r="T217" s="7"/>
      <c r="U217" s="7"/>
      <c r="V217" s="7"/>
      <c r="W217" s="7"/>
      <c r="X217" s="7"/>
      <c r="Y217" s="7"/>
      <c r="Z217" s="7"/>
    </row>
    <row r="218" spans="1:26" ht="14.5" x14ac:dyDescent="0.35">
      <c r="A218" s="7"/>
      <c r="B218" s="7"/>
      <c r="C218" s="7"/>
      <c r="D218" s="7"/>
      <c r="E218" s="7"/>
      <c r="F218" s="7"/>
      <c r="G218" s="7"/>
      <c r="H218" s="7"/>
      <c r="I218" s="7"/>
      <c r="J218" s="7"/>
      <c r="K218" s="7"/>
      <c r="M218" s="7"/>
      <c r="N218" s="7"/>
      <c r="O218" s="7"/>
      <c r="P218" s="7"/>
      <c r="Q218" s="7"/>
      <c r="R218" s="7"/>
      <c r="S218" s="7"/>
      <c r="T218" s="7"/>
      <c r="U218" s="7"/>
      <c r="V218" s="7"/>
      <c r="W218" s="7"/>
      <c r="X218" s="7"/>
      <c r="Y218" s="7"/>
      <c r="Z218" s="7"/>
    </row>
    <row r="219" spans="1:26" ht="14.5" x14ac:dyDescent="0.35">
      <c r="A219" s="7"/>
      <c r="B219" s="7"/>
      <c r="C219" s="7"/>
      <c r="D219" s="7"/>
      <c r="E219" s="7"/>
      <c r="F219" s="7"/>
      <c r="G219" s="7"/>
      <c r="H219" s="7"/>
      <c r="I219" s="7"/>
      <c r="J219" s="7"/>
      <c r="K219" s="7"/>
      <c r="M219" s="7"/>
      <c r="N219" s="7"/>
      <c r="O219" s="7"/>
      <c r="P219" s="7"/>
      <c r="Q219" s="7"/>
      <c r="R219" s="7"/>
      <c r="S219" s="7"/>
      <c r="T219" s="7"/>
      <c r="U219" s="7"/>
      <c r="V219" s="7"/>
      <c r="W219" s="7"/>
      <c r="X219" s="7"/>
      <c r="Y219" s="7"/>
      <c r="Z219" s="7"/>
    </row>
    <row r="220" spans="1:26" ht="14.5" x14ac:dyDescent="0.35">
      <c r="A220" s="7"/>
      <c r="B220" s="7"/>
      <c r="C220" s="7"/>
      <c r="D220" s="7"/>
      <c r="E220" s="7"/>
      <c r="F220" s="7"/>
      <c r="G220" s="7"/>
      <c r="H220" s="7"/>
      <c r="I220" s="7"/>
      <c r="J220" s="7"/>
      <c r="K220" s="7"/>
      <c r="M220" s="7"/>
      <c r="N220" s="7"/>
      <c r="O220" s="7"/>
      <c r="P220" s="7"/>
      <c r="Q220" s="7"/>
      <c r="R220" s="7"/>
      <c r="S220" s="7"/>
      <c r="T220" s="7"/>
      <c r="U220" s="7"/>
      <c r="V220" s="7"/>
      <c r="W220" s="7"/>
      <c r="X220" s="7"/>
      <c r="Y220" s="7"/>
      <c r="Z220" s="7"/>
    </row>
    <row r="221" spans="1:26" ht="14.5" x14ac:dyDescent="0.35">
      <c r="A221" s="7"/>
      <c r="B221" s="7"/>
      <c r="C221" s="7"/>
      <c r="D221" s="7"/>
      <c r="E221" s="7"/>
      <c r="F221" s="7"/>
      <c r="G221" s="7"/>
      <c r="H221" s="7"/>
      <c r="I221" s="7"/>
      <c r="J221" s="7"/>
      <c r="K221" s="7"/>
      <c r="M221" s="7"/>
      <c r="N221" s="7"/>
      <c r="O221" s="7"/>
      <c r="P221" s="7"/>
      <c r="Q221" s="7"/>
      <c r="R221" s="7"/>
      <c r="S221" s="7"/>
      <c r="T221" s="7"/>
      <c r="U221" s="7"/>
      <c r="V221" s="7"/>
      <c r="W221" s="7"/>
      <c r="X221" s="7"/>
      <c r="Y221" s="7"/>
      <c r="Z221" s="7"/>
    </row>
    <row r="222" spans="1:26" ht="14.5" x14ac:dyDescent="0.35">
      <c r="A222" s="7"/>
      <c r="B222" s="7"/>
      <c r="C222" s="7"/>
      <c r="D222" s="7"/>
      <c r="E222" s="7"/>
      <c r="F222" s="7"/>
      <c r="G222" s="7"/>
      <c r="H222" s="7"/>
      <c r="I222" s="7"/>
      <c r="J222" s="7"/>
      <c r="K222" s="7"/>
      <c r="M222" s="7"/>
      <c r="N222" s="7"/>
      <c r="O222" s="7"/>
      <c r="P222" s="7"/>
      <c r="Q222" s="7"/>
      <c r="R222" s="7"/>
      <c r="S222" s="7"/>
      <c r="T222" s="7"/>
      <c r="U222" s="7"/>
      <c r="V222" s="7"/>
      <c r="W222" s="7"/>
      <c r="X222" s="7"/>
      <c r="Y222" s="7"/>
      <c r="Z222" s="7"/>
    </row>
    <row r="223" spans="1:26" ht="14.5" x14ac:dyDescent="0.35">
      <c r="A223" s="7"/>
      <c r="B223" s="7"/>
      <c r="C223" s="7"/>
      <c r="D223" s="7"/>
      <c r="E223" s="7"/>
      <c r="F223" s="7"/>
      <c r="G223" s="7"/>
      <c r="H223" s="7"/>
      <c r="I223" s="7"/>
      <c r="J223" s="7"/>
      <c r="K223" s="7"/>
      <c r="M223" s="7"/>
      <c r="N223" s="7"/>
      <c r="O223" s="7"/>
      <c r="P223" s="7"/>
      <c r="Q223" s="7"/>
      <c r="R223" s="7"/>
      <c r="S223" s="7"/>
      <c r="T223" s="7"/>
      <c r="U223" s="7"/>
      <c r="V223" s="7"/>
      <c r="W223" s="7"/>
      <c r="X223" s="7"/>
      <c r="Y223" s="7"/>
      <c r="Z223" s="7"/>
    </row>
    <row r="224" spans="1:26" ht="14.5" x14ac:dyDescent="0.35">
      <c r="A224" s="7"/>
      <c r="B224" s="7"/>
      <c r="C224" s="7"/>
      <c r="D224" s="7"/>
      <c r="E224" s="7"/>
      <c r="F224" s="7"/>
      <c r="G224" s="7"/>
      <c r="H224" s="7"/>
      <c r="I224" s="7"/>
      <c r="J224" s="7"/>
      <c r="K224" s="7"/>
      <c r="M224" s="7"/>
      <c r="N224" s="7"/>
      <c r="O224" s="7"/>
      <c r="P224" s="7"/>
      <c r="Q224" s="7"/>
      <c r="R224" s="7"/>
      <c r="S224" s="7"/>
      <c r="T224" s="7"/>
      <c r="U224" s="7"/>
      <c r="V224" s="7"/>
      <c r="W224" s="7"/>
      <c r="X224" s="7"/>
      <c r="Y224" s="7"/>
      <c r="Z224" s="7"/>
    </row>
    <row r="225" spans="1:26" ht="14.5" x14ac:dyDescent="0.35">
      <c r="A225" s="7"/>
      <c r="B225" s="7"/>
      <c r="C225" s="7"/>
      <c r="D225" s="7"/>
      <c r="E225" s="7"/>
      <c r="F225" s="7"/>
      <c r="G225" s="7"/>
      <c r="H225" s="7"/>
      <c r="I225" s="7"/>
      <c r="J225" s="7"/>
      <c r="K225" s="7"/>
      <c r="M225" s="7"/>
      <c r="N225" s="7"/>
      <c r="O225" s="7"/>
      <c r="P225" s="7"/>
      <c r="Q225" s="7"/>
      <c r="R225" s="7"/>
      <c r="S225" s="7"/>
      <c r="T225" s="7"/>
      <c r="U225" s="7"/>
      <c r="V225" s="7"/>
      <c r="W225" s="7"/>
      <c r="X225" s="7"/>
      <c r="Y225" s="7"/>
      <c r="Z225" s="7"/>
    </row>
    <row r="226" spans="1:26" ht="14.5" x14ac:dyDescent="0.35">
      <c r="A226" s="7"/>
      <c r="B226" s="7"/>
      <c r="C226" s="7"/>
      <c r="D226" s="7"/>
      <c r="E226" s="7"/>
      <c r="F226" s="7"/>
      <c r="G226" s="7"/>
      <c r="H226" s="7"/>
      <c r="I226" s="7"/>
      <c r="J226" s="7"/>
      <c r="K226" s="7"/>
      <c r="M226" s="7"/>
      <c r="N226" s="7"/>
      <c r="O226" s="7"/>
      <c r="P226" s="7"/>
      <c r="Q226" s="7"/>
      <c r="R226" s="7"/>
      <c r="S226" s="7"/>
      <c r="T226" s="7"/>
      <c r="U226" s="7"/>
      <c r="V226" s="7"/>
      <c r="W226" s="7"/>
      <c r="X226" s="7"/>
      <c r="Y226" s="7"/>
      <c r="Z226" s="7"/>
    </row>
    <row r="227" spans="1:26" ht="14.5" x14ac:dyDescent="0.35">
      <c r="A227" s="7"/>
      <c r="B227" s="7"/>
      <c r="C227" s="7"/>
      <c r="D227" s="7"/>
      <c r="E227" s="7"/>
      <c r="F227" s="7"/>
      <c r="G227" s="7"/>
      <c r="H227" s="7"/>
      <c r="I227" s="7"/>
      <c r="J227" s="7"/>
      <c r="K227" s="7"/>
      <c r="M227" s="7"/>
      <c r="N227" s="7"/>
      <c r="O227" s="7"/>
      <c r="P227" s="7"/>
      <c r="Q227" s="7"/>
      <c r="R227" s="7"/>
      <c r="S227" s="7"/>
      <c r="T227" s="7"/>
      <c r="U227" s="7"/>
      <c r="V227" s="7"/>
      <c r="W227" s="7"/>
      <c r="X227" s="7"/>
      <c r="Y227" s="7"/>
      <c r="Z227" s="7"/>
    </row>
    <row r="228" spans="1:26" ht="14.5" x14ac:dyDescent="0.35">
      <c r="A228" s="7"/>
      <c r="B228" s="7"/>
      <c r="C228" s="7"/>
      <c r="D228" s="7"/>
      <c r="E228" s="7"/>
      <c r="F228" s="7"/>
      <c r="G228" s="7"/>
      <c r="H228" s="7"/>
      <c r="I228" s="7"/>
      <c r="J228" s="7"/>
      <c r="K228" s="7"/>
      <c r="M228" s="7"/>
      <c r="N228" s="7"/>
      <c r="O228" s="7"/>
      <c r="P228" s="7"/>
      <c r="Q228" s="7"/>
      <c r="R228" s="7"/>
      <c r="S228" s="7"/>
      <c r="T228" s="7"/>
      <c r="U228" s="7"/>
      <c r="V228" s="7"/>
      <c r="W228" s="7"/>
      <c r="X228" s="7"/>
      <c r="Y228" s="7"/>
      <c r="Z228" s="7"/>
    </row>
    <row r="229" spans="1:26" ht="14.5" x14ac:dyDescent="0.35">
      <c r="A229" s="7"/>
      <c r="B229" s="7"/>
      <c r="C229" s="7"/>
      <c r="D229" s="7"/>
      <c r="E229" s="7"/>
      <c r="F229" s="7"/>
      <c r="G229" s="7"/>
      <c r="H229" s="7"/>
      <c r="I229" s="7"/>
      <c r="J229" s="7"/>
      <c r="K229" s="7"/>
      <c r="M229" s="7"/>
      <c r="N229" s="7"/>
      <c r="O229" s="7"/>
      <c r="P229" s="7"/>
      <c r="Q229" s="7"/>
      <c r="R229" s="7"/>
      <c r="S229" s="7"/>
      <c r="T229" s="7"/>
      <c r="U229" s="7"/>
      <c r="V229" s="7"/>
      <c r="W229" s="7"/>
      <c r="X229" s="7"/>
      <c r="Y229" s="7"/>
      <c r="Z229" s="7"/>
    </row>
    <row r="230" spans="1:26" ht="14.5" x14ac:dyDescent="0.35">
      <c r="A230" s="7"/>
      <c r="B230" s="7"/>
      <c r="C230" s="7"/>
      <c r="D230" s="7"/>
      <c r="E230" s="7"/>
      <c r="F230" s="7"/>
      <c r="G230" s="7"/>
      <c r="H230" s="7"/>
      <c r="I230" s="7"/>
      <c r="J230" s="7"/>
      <c r="K230" s="7"/>
      <c r="M230" s="7"/>
      <c r="N230" s="7"/>
      <c r="O230" s="7"/>
      <c r="P230" s="7"/>
      <c r="Q230" s="7"/>
      <c r="R230" s="7"/>
      <c r="S230" s="7"/>
      <c r="T230" s="7"/>
      <c r="U230" s="7"/>
      <c r="V230" s="7"/>
      <c r="W230" s="7"/>
      <c r="X230" s="7"/>
      <c r="Y230" s="7"/>
      <c r="Z230" s="7"/>
    </row>
    <row r="231" spans="1:26" ht="14.5" x14ac:dyDescent="0.35">
      <c r="A231" s="7"/>
      <c r="B231" s="7"/>
      <c r="C231" s="7"/>
      <c r="D231" s="7"/>
      <c r="E231" s="7"/>
      <c r="F231" s="7"/>
      <c r="G231" s="7"/>
      <c r="H231" s="7"/>
      <c r="I231" s="7"/>
      <c r="J231" s="7"/>
      <c r="K231" s="7"/>
      <c r="M231" s="7"/>
      <c r="N231" s="7"/>
      <c r="O231" s="7"/>
      <c r="P231" s="7"/>
      <c r="Q231" s="7"/>
      <c r="R231" s="7"/>
      <c r="S231" s="7"/>
      <c r="T231" s="7"/>
      <c r="U231" s="7"/>
      <c r="V231" s="7"/>
      <c r="W231" s="7"/>
      <c r="X231" s="7"/>
      <c r="Y231" s="7"/>
      <c r="Z231" s="7"/>
    </row>
    <row r="232" spans="1:26" ht="14.5" x14ac:dyDescent="0.35">
      <c r="A232" s="7"/>
      <c r="B232" s="7"/>
      <c r="C232" s="7"/>
      <c r="D232" s="7"/>
      <c r="E232" s="7"/>
      <c r="F232" s="7"/>
      <c r="G232" s="7"/>
      <c r="H232" s="7"/>
      <c r="I232" s="7"/>
      <c r="J232" s="7"/>
      <c r="K232" s="7"/>
      <c r="M232" s="7"/>
      <c r="N232" s="7"/>
      <c r="O232" s="7"/>
      <c r="P232" s="7"/>
      <c r="Q232" s="7"/>
      <c r="R232" s="7"/>
      <c r="S232" s="7"/>
      <c r="T232" s="7"/>
      <c r="U232" s="7"/>
      <c r="V232" s="7"/>
      <c r="W232" s="7"/>
      <c r="X232" s="7"/>
      <c r="Y232" s="7"/>
      <c r="Z232" s="7"/>
    </row>
    <row r="233" spans="1:26" ht="14.5" x14ac:dyDescent="0.35">
      <c r="A233" s="7"/>
      <c r="B233" s="7"/>
      <c r="C233" s="7"/>
      <c r="D233" s="7"/>
      <c r="E233" s="7"/>
      <c r="F233" s="7"/>
      <c r="G233" s="7"/>
      <c r="H233" s="7"/>
      <c r="I233" s="7"/>
      <c r="J233" s="7"/>
      <c r="K233" s="7"/>
      <c r="M233" s="7"/>
      <c r="N233" s="7"/>
      <c r="O233" s="7"/>
      <c r="P233" s="7"/>
      <c r="Q233" s="7"/>
      <c r="R233" s="7"/>
      <c r="S233" s="7"/>
      <c r="T233" s="7"/>
      <c r="U233" s="7"/>
      <c r="V233" s="7"/>
      <c r="W233" s="7"/>
      <c r="X233" s="7"/>
      <c r="Y233" s="7"/>
      <c r="Z233" s="7"/>
    </row>
    <row r="234" spans="1:26" ht="14.5" x14ac:dyDescent="0.35">
      <c r="A234" s="7"/>
      <c r="B234" s="7"/>
      <c r="C234" s="7"/>
      <c r="D234" s="7"/>
      <c r="E234" s="7"/>
      <c r="F234" s="7"/>
      <c r="G234" s="7"/>
      <c r="H234" s="7"/>
      <c r="I234" s="7"/>
      <c r="J234" s="7"/>
      <c r="K234" s="7"/>
      <c r="M234" s="7"/>
      <c r="N234" s="7"/>
      <c r="O234" s="7"/>
      <c r="P234" s="7"/>
      <c r="Q234" s="7"/>
      <c r="R234" s="7"/>
      <c r="S234" s="7"/>
      <c r="T234" s="7"/>
      <c r="U234" s="7"/>
      <c r="V234" s="7"/>
      <c r="W234" s="7"/>
      <c r="X234" s="7"/>
      <c r="Y234" s="7"/>
      <c r="Z234" s="7"/>
    </row>
    <row r="235" spans="1:26" ht="14.5" x14ac:dyDescent="0.35">
      <c r="A235" s="7"/>
      <c r="B235" s="7"/>
      <c r="C235" s="7"/>
      <c r="D235" s="7"/>
      <c r="E235" s="7"/>
      <c r="F235" s="7"/>
      <c r="G235" s="7"/>
      <c r="H235" s="7"/>
      <c r="I235" s="7"/>
      <c r="J235" s="7"/>
      <c r="K235" s="7"/>
      <c r="M235" s="7"/>
      <c r="N235" s="7"/>
      <c r="O235" s="7"/>
      <c r="P235" s="7"/>
      <c r="Q235" s="7"/>
      <c r="R235" s="7"/>
      <c r="S235" s="7"/>
      <c r="T235" s="7"/>
      <c r="U235" s="7"/>
      <c r="V235" s="7"/>
      <c r="W235" s="7"/>
      <c r="X235" s="7"/>
      <c r="Y235" s="7"/>
      <c r="Z235" s="7"/>
    </row>
    <row r="236" spans="1:26" ht="14.5" x14ac:dyDescent="0.35">
      <c r="A236" s="7"/>
      <c r="B236" s="7"/>
      <c r="C236" s="7"/>
      <c r="D236" s="7"/>
      <c r="E236" s="7"/>
      <c r="F236" s="7"/>
      <c r="G236" s="7"/>
      <c r="H236" s="7"/>
      <c r="I236" s="7"/>
      <c r="J236" s="7"/>
      <c r="K236" s="7"/>
      <c r="M236" s="7"/>
      <c r="N236" s="7"/>
      <c r="O236" s="7"/>
      <c r="P236" s="7"/>
      <c r="Q236" s="7"/>
      <c r="R236" s="7"/>
      <c r="S236" s="7"/>
      <c r="T236" s="7"/>
      <c r="U236" s="7"/>
      <c r="V236" s="7"/>
      <c r="W236" s="7"/>
      <c r="X236" s="7"/>
      <c r="Y236" s="7"/>
      <c r="Z236" s="7"/>
    </row>
    <row r="237" spans="1:26" ht="14.5" x14ac:dyDescent="0.35">
      <c r="A237" s="7"/>
      <c r="B237" s="7"/>
      <c r="C237" s="7"/>
      <c r="D237" s="7"/>
      <c r="E237" s="7"/>
      <c r="F237" s="7"/>
      <c r="G237" s="7"/>
      <c r="H237" s="7"/>
      <c r="I237" s="7"/>
      <c r="J237" s="7"/>
      <c r="K237" s="7"/>
      <c r="M237" s="7"/>
      <c r="N237" s="7"/>
      <c r="O237" s="7"/>
      <c r="P237" s="7"/>
      <c r="Q237" s="7"/>
      <c r="R237" s="7"/>
      <c r="S237" s="7"/>
      <c r="T237" s="7"/>
      <c r="U237" s="7"/>
      <c r="V237" s="7"/>
      <c r="W237" s="7"/>
      <c r="X237" s="7"/>
      <c r="Y237" s="7"/>
      <c r="Z237" s="7"/>
    </row>
    <row r="238" spans="1:26" ht="14.5" x14ac:dyDescent="0.35">
      <c r="A238" s="7"/>
      <c r="B238" s="7"/>
      <c r="C238" s="7"/>
      <c r="D238" s="7"/>
      <c r="E238" s="7"/>
      <c r="F238" s="7"/>
      <c r="G238" s="7"/>
      <c r="H238" s="7"/>
      <c r="I238" s="7"/>
      <c r="J238" s="7"/>
      <c r="K238" s="7"/>
      <c r="M238" s="7"/>
      <c r="N238" s="7"/>
      <c r="O238" s="7"/>
      <c r="P238" s="7"/>
      <c r="Q238" s="7"/>
      <c r="R238" s="7"/>
      <c r="S238" s="7"/>
      <c r="T238" s="7"/>
      <c r="U238" s="7"/>
      <c r="V238" s="7"/>
      <c r="W238" s="7"/>
      <c r="X238" s="7"/>
      <c r="Y238" s="7"/>
      <c r="Z238" s="7"/>
    </row>
    <row r="239" spans="1:26" ht="14.5" x14ac:dyDescent="0.35">
      <c r="A239" s="7"/>
      <c r="B239" s="7"/>
      <c r="C239" s="7"/>
      <c r="D239" s="7"/>
      <c r="E239" s="7"/>
      <c r="F239" s="7"/>
      <c r="G239" s="7"/>
      <c r="H239" s="7"/>
      <c r="I239" s="7"/>
      <c r="J239" s="7"/>
      <c r="K239" s="7"/>
      <c r="M239" s="7"/>
      <c r="N239" s="7"/>
      <c r="O239" s="7"/>
      <c r="P239" s="7"/>
      <c r="Q239" s="7"/>
      <c r="R239" s="7"/>
      <c r="S239" s="7"/>
      <c r="T239" s="7"/>
      <c r="U239" s="7"/>
      <c r="V239" s="7"/>
      <c r="W239" s="7"/>
      <c r="X239" s="7"/>
      <c r="Y239" s="7"/>
      <c r="Z239" s="7"/>
    </row>
    <row r="240" spans="1:26" ht="14.5" x14ac:dyDescent="0.35">
      <c r="A240" s="7"/>
      <c r="B240" s="7"/>
      <c r="C240" s="7"/>
      <c r="D240" s="7"/>
      <c r="E240" s="7"/>
      <c r="F240" s="7"/>
      <c r="G240" s="7"/>
      <c r="H240" s="7"/>
      <c r="I240" s="7"/>
      <c r="J240" s="7"/>
      <c r="K240" s="7"/>
      <c r="M240" s="7"/>
      <c r="N240" s="7"/>
      <c r="O240" s="7"/>
      <c r="P240" s="7"/>
      <c r="Q240" s="7"/>
      <c r="R240" s="7"/>
      <c r="S240" s="7"/>
      <c r="T240" s="7"/>
      <c r="U240" s="7"/>
      <c r="V240" s="7"/>
      <c r="W240" s="7"/>
      <c r="X240" s="7"/>
      <c r="Y240" s="7"/>
      <c r="Z240" s="7"/>
    </row>
    <row r="241" spans="1:26" ht="14.5" x14ac:dyDescent="0.35">
      <c r="A241" s="7"/>
      <c r="B241" s="7"/>
      <c r="C241" s="7"/>
      <c r="D241" s="7"/>
      <c r="E241" s="7"/>
      <c r="F241" s="7"/>
      <c r="G241" s="7"/>
      <c r="H241" s="7"/>
      <c r="I241" s="7"/>
      <c r="J241" s="7"/>
      <c r="K241" s="7"/>
      <c r="M241" s="7"/>
      <c r="N241" s="7"/>
      <c r="O241" s="7"/>
      <c r="P241" s="7"/>
      <c r="Q241" s="7"/>
      <c r="R241" s="7"/>
      <c r="S241" s="7"/>
      <c r="T241" s="7"/>
      <c r="U241" s="7"/>
      <c r="V241" s="7"/>
      <c r="W241" s="7"/>
      <c r="X241" s="7"/>
      <c r="Y241" s="7"/>
      <c r="Z241" s="7"/>
    </row>
    <row r="242" spans="1:26" ht="14.5" x14ac:dyDescent="0.35">
      <c r="A242" s="7"/>
      <c r="B242" s="7"/>
      <c r="C242" s="7"/>
      <c r="D242" s="7"/>
      <c r="E242" s="7"/>
      <c r="F242" s="7"/>
      <c r="G242" s="7"/>
      <c r="H242" s="7"/>
      <c r="I242" s="7"/>
      <c r="J242" s="7"/>
      <c r="K242" s="7"/>
      <c r="M242" s="7"/>
      <c r="N242" s="7"/>
      <c r="O242" s="7"/>
      <c r="P242" s="7"/>
      <c r="Q242" s="7"/>
      <c r="R242" s="7"/>
      <c r="S242" s="7"/>
      <c r="T242" s="7"/>
      <c r="U242" s="7"/>
      <c r="V242" s="7"/>
      <c r="W242" s="7"/>
      <c r="X242" s="7"/>
      <c r="Y242" s="7"/>
      <c r="Z242" s="7"/>
    </row>
    <row r="243" spans="1:26" ht="14.5" x14ac:dyDescent="0.35">
      <c r="A243" s="7"/>
      <c r="B243" s="7"/>
      <c r="C243" s="7"/>
      <c r="D243" s="7"/>
      <c r="E243" s="7"/>
      <c r="F243" s="7"/>
      <c r="G243" s="7"/>
      <c r="H243" s="7"/>
      <c r="I243" s="7"/>
      <c r="J243" s="7"/>
      <c r="K243" s="7"/>
      <c r="M243" s="7"/>
      <c r="N243" s="7"/>
      <c r="O243" s="7"/>
      <c r="P243" s="7"/>
      <c r="Q243" s="7"/>
      <c r="R243" s="7"/>
      <c r="S243" s="7"/>
      <c r="T243" s="7"/>
      <c r="U243" s="7"/>
      <c r="V243" s="7"/>
      <c r="W243" s="7"/>
      <c r="X243" s="7"/>
      <c r="Y243" s="7"/>
      <c r="Z243" s="7"/>
    </row>
    <row r="244" spans="1:26" ht="14.5" x14ac:dyDescent="0.35">
      <c r="A244" s="7"/>
      <c r="B244" s="7"/>
      <c r="C244" s="7"/>
      <c r="D244" s="7"/>
      <c r="E244" s="7"/>
      <c r="F244" s="7"/>
      <c r="G244" s="7"/>
      <c r="H244" s="7"/>
      <c r="I244" s="7"/>
      <c r="J244" s="7"/>
      <c r="K244" s="7"/>
      <c r="M244" s="7"/>
      <c r="N244" s="7"/>
      <c r="O244" s="7"/>
      <c r="P244" s="7"/>
      <c r="Q244" s="7"/>
      <c r="R244" s="7"/>
      <c r="S244" s="7"/>
      <c r="T244" s="7"/>
      <c r="U244" s="7"/>
      <c r="V244" s="7"/>
      <c r="W244" s="7"/>
      <c r="X244" s="7"/>
      <c r="Y244" s="7"/>
      <c r="Z244" s="7"/>
    </row>
    <row r="245" spans="1:26" ht="14.5" x14ac:dyDescent="0.35">
      <c r="A245" s="7"/>
      <c r="B245" s="7"/>
      <c r="C245" s="7"/>
      <c r="D245" s="7"/>
      <c r="E245" s="7"/>
      <c r="F245" s="7"/>
      <c r="G245" s="7"/>
      <c r="H245" s="7"/>
      <c r="I245" s="7"/>
      <c r="J245" s="7"/>
      <c r="K245" s="7"/>
      <c r="M245" s="7"/>
      <c r="N245" s="7"/>
      <c r="O245" s="7"/>
      <c r="P245" s="7"/>
      <c r="Q245" s="7"/>
      <c r="R245" s="7"/>
      <c r="S245" s="7"/>
      <c r="T245" s="7"/>
      <c r="U245" s="7"/>
      <c r="V245" s="7"/>
      <c r="W245" s="7"/>
      <c r="X245" s="7"/>
      <c r="Y245" s="7"/>
      <c r="Z245" s="7"/>
    </row>
    <row r="246" spans="1:26" ht="14.5" x14ac:dyDescent="0.35">
      <c r="A246" s="7"/>
      <c r="B246" s="7"/>
      <c r="C246" s="7"/>
      <c r="D246" s="7"/>
      <c r="E246" s="7"/>
      <c r="F246" s="7"/>
      <c r="G246" s="7"/>
      <c r="H246" s="7"/>
      <c r="I246" s="7"/>
      <c r="J246" s="7"/>
      <c r="K246" s="7"/>
      <c r="M246" s="7"/>
      <c r="N246" s="7"/>
      <c r="O246" s="7"/>
      <c r="P246" s="7"/>
      <c r="Q246" s="7"/>
      <c r="R246" s="7"/>
      <c r="S246" s="7"/>
      <c r="T246" s="7"/>
      <c r="U246" s="7"/>
      <c r="V246" s="7"/>
      <c r="W246" s="7"/>
      <c r="X246" s="7"/>
      <c r="Y246" s="7"/>
      <c r="Z246" s="7"/>
    </row>
    <row r="247" spans="1:26" ht="14.5" x14ac:dyDescent="0.35">
      <c r="A247" s="7"/>
      <c r="B247" s="7"/>
      <c r="C247" s="7"/>
      <c r="D247" s="7"/>
      <c r="E247" s="7"/>
      <c r="F247" s="7"/>
      <c r="G247" s="7"/>
      <c r="H247" s="7"/>
      <c r="I247" s="7"/>
      <c r="J247" s="7"/>
      <c r="K247" s="7"/>
      <c r="M247" s="7"/>
      <c r="N247" s="7"/>
      <c r="O247" s="7"/>
      <c r="P247" s="7"/>
      <c r="Q247" s="7"/>
      <c r="R247" s="7"/>
      <c r="S247" s="7"/>
      <c r="T247" s="7"/>
      <c r="U247" s="7"/>
      <c r="V247" s="7"/>
      <c r="W247" s="7"/>
      <c r="X247" s="7"/>
      <c r="Y247" s="7"/>
      <c r="Z247" s="7"/>
    </row>
    <row r="248" spans="1:26" ht="14.5" x14ac:dyDescent="0.35">
      <c r="A248" s="7"/>
      <c r="B248" s="7"/>
      <c r="C248" s="7"/>
      <c r="D248" s="7"/>
      <c r="E248" s="7"/>
      <c r="F248" s="7"/>
      <c r="G248" s="7"/>
      <c r="H248" s="7"/>
      <c r="I248" s="7"/>
      <c r="J248" s="7"/>
      <c r="K248" s="7"/>
      <c r="M248" s="7"/>
      <c r="N248" s="7"/>
      <c r="O248" s="7"/>
      <c r="P248" s="7"/>
      <c r="Q248" s="7"/>
      <c r="R248" s="7"/>
      <c r="S248" s="7"/>
      <c r="T248" s="7"/>
      <c r="U248" s="7"/>
      <c r="V248" s="7"/>
      <c r="W248" s="7"/>
      <c r="X248" s="7"/>
      <c r="Y248" s="7"/>
      <c r="Z248" s="7"/>
    </row>
    <row r="249" spans="1:26" ht="14.5" x14ac:dyDescent="0.35">
      <c r="A249" s="7"/>
      <c r="B249" s="7"/>
      <c r="C249" s="7"/>
      <c r="D249" s="7"/>
      <c r="E249" s="7"/>
      <c r="F249" s="7"/>
      <c r="G249" s="7"/>
      <c r="H249" s="7"/>
      <c r="I249" s="7"/>
      <c r="J249" s="7"/>
      <c r="K249" s="7"/>
      <c r="M249" s="7"/>
      <c r="N249" s="7"/>
      <c r="O249" s="7"/>
      <c r="P249" s="7"/>
      <c r="Q249" s="7"/>
      <c r="R249" s="7"/>
      <c r="S249" s="7"/>
      <c r="T249" s="7"/>
      <c r="U249" s="7"/>
      <c r="V249" s="7"/>
      <c r="W249" s="7"/>
      <c r="X249" s="7"/>
      <c r="Y249" s="7"/>
      <c r="Z249" s="7"/>
    </row>
    <row r="250" spans="1:26" ht="14.5" x14ac:dyDescent="0.35">
      <c r="A250" s="7"/>
      <c r="B250" s="7"/>
      <c r="C250" s="7"/>
      <c r="D250" s="7"/>
      <c r="E250" s="7"/>
      <c r="F250" s="7"/>
      <c r="G250" s="7"/>
      <c r="H250" s="7"/>
      <c r="I250" s="7"/>
      <c r="J250" s="7"/>
      <c r="K250" s="7"/>
      <c r="M250" s="7"/>
      <c r="N250" s="7"/>
      <c r="O250" s="7"/>
      <c r="P250" s="7"/>
      <c r="Q250" s="7"/>
      <c r="R250" s="7"/>
      <c r="S250" s="7"/>
      <c r="T250" s="7"/>
      <c r="U250" s="7"/>
      <c r="V250" s="7"/>
      <c r="W250" s="7"/>
      <c r="X250" s="7"/>
      <c r="Y250" s="7"/>
      <c r="Z250" s="7"/>
    </row>
    <row r="251" spans="1:26" ht="14.5" x14ac:dyDescent="0.35">
      <c r="A251" s="7"/>
      <c r="B251" s="7"/>
      <c r="C251" s="7"/>
      <c r="D251" s="7"/>
      <c r="E251" s="7"/>
      <c r="F251" s="7"/>
      <c r="G251" s="7"/>
      <c r="H251" s="7"/>
      <c r="I251" s="7"/>
      <c r="J251" s="7"/>
      <c r="K251" s="7"/>
      <c r="M251" s="7"/>
      <c r="N251" s="7"/>
      <c r="O251" s="7"/>
      <c r="P251" s="7"/>
      <c r="Q251" s="7"/>
      <c r="R251" s="7"/>
      <c r="S251" s="7"/>
      <c r="T251" s="7"/>
      <c r="U251" s="7"/>
      <c r="V251" s="7"/>
      <c r="W251" s="7"/>
      <c r="X251" s="7"/>
      <c r="Y251" s="7"/>
      <c r="Z251" s="7"/>
    </row>
    <row r="252" spans="1:26" ht="14.5" x14ac:dyDescent="0.35">
      <c r="A252" s="7"/>
      <c r="B252" s="7"/>
      <c r="C252" s="7"/>
      <c r="D252" s="7"/>
      <c r="E252" s="7"/>
      <c r="F252" s="7"/>
      <c r="G252" s="7"/>
      <c r="H252" s="7"/>
      <c r="I252" s="7"/>
      <c r="J252" s="7"/>
      <c r="K252" s="7"/>
      <c r="M252" s="7"/>
      <c r="N252" s="7"/>
      <c r="O252" s="7"/>
      <c r="P252" s="7"/>
      <c r="Q252" s="7"/>
      <c r="R252" s="7"/>
      <c r="S252" s="7"/>
      <c r="T252" s="7"/>
      <c r="U252" s="7"/>
      <c r="V252" s="7"/>
      <c r="W252" s="7"/>
      <c r="X252" s="7"/>
      <c r="Y252" s="7"/>
      <c r="Z252" s="7"/>
    </row>
    <row r="253" spans="1:26" ht="14.5" x14ac:dyDescent="0.35">
      <c r="A253" s="7"/>
      <c r="B253" s="7"/>
      <c r="C253" s="7"/>
      <c r="D253" s="7"/>
      <c r="E253" s="7"/>
      <c r="F253" s="7"/>
      <c r="G253" s="7"/>
      <c r="H253" s="7"/>
      <c r="I253" s="7"/>
      <c r="J253" s="7"/>
      <c r="K253" s="7"/>
      <c r="M253" s="7"/>
      <c r="N253" s="7"/>
      <c r="O253" s="7"/>
      <c r="P253" s="7"/>
      <c r="Q253" s="7"/>
      <c r="R253" s="7"/>
      <c r="S253" s="7"/>
      <c r="T253" s="7"/>
      <c r="U253" s="7"/>
      <c r="V253" s="7"/>
      <c r="W253" s="7"/>
      <c r="X253" s="7"/>
      <c r="Y253" s="7"/>
      <c r="Z253" s="7"/>
    </row>
    <row r="254" spans="1:26" ht="14.5" x14ac:dyDescent="0.35">
      <c r="A254" s="7"/>
      <c r="B254" s="7"/>
      <c r="C254" s="7"/>
      <c r="D254" s="7"/>
      <c r="E254" s="7"/>
      <c r="F254" s="7"/>
      <c r="G254" s="7"/>
      <c r="H254" s="7"/>
      <c r="I254" s="7"/>
      <c r="J254" s="7"/>
      <c r="K254" s="7"/>
      <c r="M254" s="7"/>
      <c r="N254" s="7"/>
      <c r="O254" s="7"/>
      <c r="P254" s="7"/>
      <c r="Q254" s="7"/>
      <c r="R254" s="7"/>
      <c r="S254" s="7"/>
      <c r="T254" s="7"/>
      <c r="U254" s="7"/>
      <c r="V254" s="7"/>
      <c r="W254" s="7"/>
      <c r="X254" s="7"/>
      <c r="Y254" s="7"/>
      <c r="Z254" s="7"/>
    </row>
    <row r="255" spans="1:26" ht="14.5" x14ac:dyDescent="0.35">
      <c r="A255" s="7"/>
      <c r="B255" s="7"/>
      <c r="C255" s="7"/>
      <c r="D255" s="7"/>
      <c r="E255" s="7"/>
      <c r="F255" s="7"/>
      <c r="G255" s="7"/>
      <c r="H255" s="7"/>
      <c r="I255" s="7"/>
      <c r="J255" s="7"/>
      <c r="K255" s="7"/>
      <c r="M255" s="7"/>
      <c r="N255" s="7"/>
      <c r="O255" s="7"/>
      <c r="P255" s="7"/>
      <c r="Q255" s="7"/>
      <c r="R255" s="7"/>
      <c r="S255" s="7"/>
      <c r="T255" s="7"/>
      <c r="U255" s="7"/>
      <c r="V255" s="7"/>
      <c r="W255" s="7"/>
      <c r="X255" s="7"/>
      <c r="Y255" s="7"/>
      <c r="Z255" s="7"/>
    </row>
    <row r="256" spans="1:26" ht="14.5" x14ac:dyDescent="0.35">
      <c r="A256" s="7"/>
      <c r="B256" s="7"/>
      <c r="C256" s="7"/>
      <c r="D256" s="7"/>
      <c r="E256" s="7"/>
      <c r="F256" s="7"/>
      <c r="G256" s="7"/>
      <c r="H256" s="7"/>
      <c r="I256" s="7"/>
      <c r="J256" s="7"/>
      <c r="K256" s="7"/>
      <c r="M256" s="7"/>
      <c r="N256" s="7"/>
      <c r="O256" s="7"/>
      <c r="P256" s="7"/>
      <c r="Q256" s="7"/>
      <c r="R256" s="7"/>
      <c r="S256" s="7"/>
      <c r="T256" s="7"/>
      <c r="U256" s="7"/>
      <c r="V256" s="7"/>
      <c r="W256" s="7"/>
      <c r="X256" s="7"/>
      <c r="Y256" s="7"/>
      <c r="Z256" s="7"/>
    </row>
    <row r="257" spans="1:26" ht="14.5" x14ac:dyDescent="0.35">
      <c r="A257" s="7"/>
      <c r="B257" s="7"/>
      <c r="C257" s="7"/>
      <c r="D257" s="7"/>
      <c r="E257" s="7"/>
      <c r="F257" s="7"/>
      <c r="G257" s="7"/>
      <c r="H257" s="7"/>
      <c r="I257" s="7"/>
      <c r="J257" s="7"/>
      <c r="K257" s="7"/>
      <c r="M257" s="7"/>
      <c r="N257" s="7"/>
      <c r="O257" s="7"/>
      <c r="P257" s="7"/>
      <c r="Q257" s="7"/>
      <c r="R257" s="7"/>
      <c r="S257" s="7"/>
      <c r="T257" s="7"/>
      <c r="U257" s="7"/>
      <c r="V257" s="7"/>
      <c r="W257" s="7"/>
      <c r="X257" s="7"/>
      <c r="Y257" s="7"/>
      <c r="Z257" s="7"/>
    </row>
    <row r="258" spans="1:26" ht="14.5" x14ac:dyDescent="0.35">
      <c r="A258" s="7"/>
      <c r="B258" s="7"/>
      <c r="C258" s="7"/>
      <c r="D258" s="7"/>
      <c r="E258" s="7"/>
      <c r="F258" s="7"/>
      <c r="G258" s="7"/>
      <c r="H258" s="7"/>
      <c r="I258" s="7"/>
      <c r="J258" s="7"/>
      <c r="K258" s="7"/>
      <c r="M258" s="7"/>
      <c r="N258" s="7"/>
      <c r="O258" s="7"/>
      <c r="P258" s="7"/>
      <c r="Q258" s="7"/>
      <c r="R258" s="7"/>
      <c r="S258" s="7"/>
      <c r="T258" s="7"/>
      <c r="U258" s="7"/>
      <c r="V258" s="7"/>
      <c r="W258" s="7"/>
      <c r="X258" s="7"/>
      <c r="Y258" s="7"/>
      <c r="Z258" s="7"/>
    </row>
    <row r="259" spans="1:26" ht="14.5" x14ac:dyDescent="0.35">
      <c r="A259" s="7"/>
      <c r="B259" s="7"/>
      <c r="C259" s="7"/>
      <c r="D259" s="7"/>
      <c r="E259" s="7"/>
      <c r="F259" s="7"/>
      <c r="G259" s="7"/>
      <c r="H259" s="7"/>
      <c r="I259" s="7"/>
      <c r="J259" s="7"/>
      <c r="K259" s="7"/>
      <c r="M259" s="7"/>
      <c r="N259" s="7"/>
      <c r="O259" s="7"/>
      <c r="P259" s="7"/>
      <c r="Q259" s="7"/>
      <c r="R259" s="7"/>
      <c r="S259" s="7"/>
      <c r="T259" s="7"/>
      <c r="U259" s="7"/>
      <c r="V259" s="7"/>
      <c r="W259" s="7"/>
      <c r="X259" s="7"/>
      <c r="Y259" s="7"/>
      <c r="Z259" s="7"/>
    </row>
    <row r="260" spans="1:26" ht="14.5" x14ac:dyDescent="0.35">
      <c r="A260" s="7"/>
      <c r="B260" s="7"/>
      <c r="C260" s="7"/>
      <c r="D260" s="7"/>
      <c r="E260" s="7"/>
      <c r="F260" s="7"/>
      <c r="G260" s="7"/>
      <c r="H260" s="7"/>
      <c r="I260" s="7"/>
      <c r="J260" s="7"/>
      <c r="K260" s="7"/>
      <c r="M260" s="7"/>
      <c r="N260" s="7"/>
      <c r="O260" s="7"/>
      <c r="P260" s="7"/>
      <c r="Q260" s="7"/>
      <c r="R260" s="7"/>
      <c r="S260" s="7"/>
      <c r="T260" s="7"/>
      <c r="U260" s="7"/>
      <c r="V260" s="7"/>
      <c r="W260" s="7"/>
      <c r="X260" s="7"/>
      <c r="Y260" s="7"/>
      <c r="Z260" s="7"/>
    </row>
    <row r="261" spans="1:26" ht="14.5" x14ac:dyDescent="0.35">
      <c r="A261" s="7"/>
      <c r="B261" s="7"/>
      <c r="C261" s="7"/>
      <c r="D261" s="7"/>
      <c r="E261" s="7"/>
      <c r="F261" s="7"/>
      <c r="G261" s="7"/>
      <c r="H261" s="7"/>
      <c r="I261" s="7"/>
      <c r="J261" s="7"/>
      <c r="K261" s="7"/>
      <c r="M261" s="7"/>
      <c r="N261" s="7"/>
      <c r="O261" s="7"/>
      <c r="P261" s="7"/>
      <c r="Q261" s="7"/>
      <c r="R261" s="7"/>
      <c r="S261" s="7"/>
      <c r="T261" s="7"/>
      <c r="U261" s="7"/>
      <c r="V261" s="7"/>
      <c r="W261" s="7"/>
      <c r="X261" s="7"/>
      <c r="Y261" s="7"/>
      <c r="Z261" s="7"/>
    </row>
    <row r="262" spans="1:26" ht="14.5" x14ac:dyDescent="0.35">
      <c r="A262" s="7"/>
      <c r="B262" s="7"/>
      <c r="C262" s="7"/>
      <c r="D262" s="7"/>
      <c r="E262" s="7"/>
      <c r="F262" s="7"/>
      <c r="G262" s="7"/>
      <c r="H262" s="7"/>
      <c r="I262" s="7"/>
      <c r="J262" s="7"/>
      <c r="K262" s="7"/>
      <c r="M262" s="7"/>
      <c r="N262" s="7"/>
      <c r="O262" s="7"/>
      <c r="P262" s="7"/>
      <c r="Q262" s="7"/>
      <c r="R262" s="7"/>
      <c r="S262" s="7"/>
      <c r="T262" s="7"/>
      <c r="U262" s="7"/>
      <c r="V262" s="7"/>
      <c r="W262" s="7"/>
      <c r="X262" s="7"/>
      <c r="Y262" s="7"/>
      <c r="Z262" s="7"/>
    </row>
    <row r="263" spans="1:26" ht="14.5" x14ac:dyDescent="0.35">
      <c r="A263" s="7"/>
      <c r="B263" s="7"/>
      <c r="C263" s="7"/>
      <c r="D263" s="7"/>
      <c r="E263" s="7"/>
      <c r="F263" s="7"/>
      <c r="G263" s="7"/>
      <c r="H263" s="7"/>
      <c r="I263" s="7"/>
      <c r="J263" s="7"/>
      <c r="K263" s="7"/>
      <c r="M263" s="7"/>
      <c r="N263" s="7"/>
      <c r="O263" s="7"/>
      <c r="P263" s="7"/>
      <c r="Q263" s="7"/>
      <c r="R263" s="7"/>
      <c r="S263" s="7"/>
      <c r="T263" s="7"/>
      <c r="U263" s="7"/>
      <c r="V263" s="7"/>
      <c r="W263" s="7"/>
      <c r="X263" s="7"/>
      <c r="Y263" s="7"/>
      <c r="Z263" s="7"/>
    </row>
    <row r="264" spans="1:26" ht="14.5" x14ac:dyDescent="0.35">
      <c r="A264" s="7"/>
      <c r="B264" s="7"/>
      <c r="C264" s="7"/>
      <c r="D264" s="7"/>
      <c r="E264" s="7"/>
      <c r="F264" s="7"/>
      <c r="G264" s="7"/>
      <c r="H264" s="7"/>
      <c r="I264" s="7"/>
      <c r="J264" s="7"/>
      <c r="K264" s="7"/>
      <c r="M264" s="7"/>
      <c r="N264" s="7"/>
      <c r="O264" s="7"/>
      <c r="P264" s="7"/>
      <c r="Q264" s="7"/>
      <c r="R264" s="7"/>
      <c r="S264" s="7"/>
      <c r="T264" s="7"/>
      <c r="U264" s="7"/>
      <c r="V264" s="7"/>
      <c r="W264" s="7"/>
      <c r="X264" s="7"/>
      <c r="Y264" s="7"/>
      <c r="Z264" s="7"/>
    </row>
    <row r="265" spans="1:26" ht="14.5" x14ac:dyDescent="0.35">
      <c r="A265" s="7"/>
      <c r="B265" s="7"/>
      <c r="C265" s="7"/>
      <c r="D265" s="7"/>
      <c r="E265" s="7"/>
      <c r="F265" s="7"/>
      <c r="G265" s="7"/>
      <c r="H265" s="7"/>
      <c r="I265" s="7"/>
      <c r="J265" s="7"/>
      <c r="K265" s="7"/>
      <c r="M265" s="7"/>
      <c r="N265" s="7"/>
      <c r="O265" s="7"/>
      <c r="P265" s="7"/>
      <c r="Q265" s="7"/>
      <c r="R265" s="7"/>
      <c r="S265" s="7"/>
      <c r="T265" s="7"/>
      <c r="U265" s="7"/>
      <c r="V265" s="7"/>
      <c r="W265" s="7"/>
      <c r="X265" s="7"/>
      <c r="Y265" s="7"/>
      <c r="Z265" s="7"/>
    </row>
    <row r="266" spans="1:26" ht="14.5" x14ac:dyDescent="0.35">
      <c r="A266" s="7"/>
      <c r="B266" s="7"/>
      <c r="C266" s="7"/>
      <c r="D266" s="7"/>
      <c r="E266" s="7"/>
      <c r="F266" s="7"/>
      <c r="G266" s="7"/>
      <c r="H266" s="7"/>
      <c r="I266" s="7"/>
      <c r="J266" s="7"/>
      <c r="K266" s="7"/>
      <c r="M266" s="7"/>
      <c r="N266" s="7"/>
      <c r="O266" s="7"/>
      <c r="P266" s="7"/>
      <c r="Q266" s="7"/>
      <c r="R266" s="7"/>
      <c r="S266" s="7"/>
      <c r="T266" s="7"/>
      <c r="U266" s="7"/>
      <c r="V266" s="7"/>
      <c r="W266" s="7"/>
      <c r="X266" s="7"/>
      <c r="Y266" s="7"/>
      <c r="Z266" s="7"/>
    </row>
    <row r="267" spans="1:26" ht="14.5" x14ac:dyDescent="0.35">
      <c r="A267" s="7"/>
      <c r="B267" s="7"/>
      <c r="C267" s="7"/>
      <c r="D267" s="7"/>
      <c r="E267" s="7"/>
      <c r="F267" s="7"/>
      <c r="G267" s="7"/>
      <c r="H267" s="7"/>
      <c r="I267" s="7"/>
      <c r="J267" s="7"/>
      <c r="K267" s="7"/>
      <c r="M267" s="7"/>
      <c r="N267" s="7"/>
      <c r="O267" s="7"/>
      <c r="P267" s="7"/>
      <c r="Q267" s="7"/>
      <c r="R267" s="7"/>
      <c r="S267" s="7"/>
      <c r="T267" s="7"/>
      <c r="U267" s="7"/>
      <c r="V267" s="7"/>
      <c r="W267" s="7"/>
      <c r="X267" s="7"/>
      <c r="Y267" s="7"/>
      <c r="Z267" s="7"/>
    </row>
    <row r="268" spans="1:26" ht="14.5" x14ac:dyDescent="0.35">
      <c r="A268" s="7"/>
      <c r="B268" s="7"/>
      <c r="C268" s="7"/>
      <c r="D268" s="7"/>
      <c r="E268" s="7"/>
      <c r="F268" s="7"/>
      <c r="G268" s="7"/>
      <c r="H268" s="7"/>
      <c r="I268" s="7"/>
      <c r="J268" s="7"/>
      <c r="K268" s="7"/>
      <c r="M268" s="7"/>
      <c r="N268" s="7"/>
      <c r="O268" s="7"/>
      <c r="P268" s="7"/>
      <c r="Q268" s="7"/>
      <c r="R268" s="7"/>
      <c r="S268" s="7"/>
      <c r="T268" s="7"/>
      <c r="U268" s="7"/>
      <c r="V268" s="7"/>
      <c r="W268" s="7"/>
      <c r="X268" s="7"/>
      <c r="Y268" s="7"/>
      <c r="Z268" s="7"/>
    </row>
    <row r="269" spans="1:26" ht="14.5" x14ac:dyDescent="0.35">
      <c r="A269" s="7"/>
      <c r="B269" s="7"/>
      <c r="C269" s="7"/>
      <c r="D269" s="7"/>
      <c r="E269" s="7"/>
      <c r="F269" s="7"/>
      <c r="G269" s="7"/>
      <c r="H269" s="7"/>
      <c r="I269" s="7"/>
      <c r="J269" s="7"/>
      <c r="K269" s="7"/>
      <c r="M269" s="7"/>
      <c r="N269" s="7"/>
      <c r="O269" s="7"/>
      <c r="P269" s="7"/>
      <c r="Q269" s="7"/>
      <c r="R269" s="7"/>
      <c r="S269" s="7"/>
      <c r="T269" s="7"/>
      <c r="U269" s="7"/>
      <c r="V269" s="7"/>
      <c r="W269" s="7"/>
      <c r="X269" s="7"/>
      <c r="Y269" s="7"/>
      <c r="Z269" s="7"/>
    </row>
    <row r="270" spans="1:26" ht="14.5" x14ac:dyDescent="0.35">
      <c r="A270" s="7"/>
      <c r="B270" s="7"/>
      <c r="C270" s="7"/>
      <c r="D270" s="7"/>
      <c r="E270" s="7"/>
      <c r="F270" s="7"/>
      <c r="G270" s="7"/>
      <c r="H270" s="7"/>
      <c r="I270" s="7"/>
      <c r="J270" s="7"/>
      <c r="K270" s="7"/>
      <c r="M270" s="7"/>
      <c r="N270" s="7"/>
      <c r="O270" s="7"/>
      <c r="P270" s="7"/>
      <c r="Q270" s="7"/>
      <c r="R270" s="7"/>
      <c r="S270" s="7"/>
      <c r="T270" s="7"/>
      <c r="U270" s="7"/>
      <c r="V270" s="7"/>
      <c r="W270" s="7"/>
      <c r="X270" s="7"/>
      <c r="Y270" s="7"/>
      <c r="Z270" s="7"/>
    </row>
    <row r="271" spans="1:26" ht="14.5" x14ac:dyDescent="0.35">
      <c r="A271" s="7"/>
      <c r="B271" s="7"/>
      <c r="C271" s="7"/>
      <c r="D271" s="7"/>
      <c r="E271" s="7"/>
      <c r="F271" s="7"/>
      <c r="G271" s="7"/>
      <c r="H271" s="7"/>
      <c r="I271" s="7"/>
      <c r="J271" s="7"/>
      <c r="K271" s="7"/>
      <c r="M271" s="7"/>
      <c r="N271" s="7"/>
      <c r="O271" s="7"/>
      <c r="P271" s="7"/>
      <c r="Q271" s="7"/>
      <c r="R271" s="7"/>
      <c r="S271" s="7"/>
      <c r="T271" s="7"/>
      <c r="U271" s="7"/>
      <c r="V271" s="7"/>
      <c r="W271" s="7"/>
      <c r="X271" s="7"/>
      <c r="Y271" s="7"/>
      <c r="Z271" s="7"/>
    </row>
    <row r="272" spans="1:26" ht="14.5" x14ac:dyDescent="0.35">
      <c r="A272" s="7"/>
      <c r="B272" s="7"/>
      <c r="C272" s="7"/>
      <c r="D272" s="7"/>
      <c r="E272" s="7"/>
      <c r="F272" s="7"/>
      <c r="G272" s="7"/>
      <c r="H272" s="7"/>
      <c r="I272" s="7"/>
      <c r="J272" s="7"/>
      <c r="K272" s="7"/>
      <c r="M272" s="7"/>
      <c r="N272" s="7"/>
      <c r="O272" s="7"/>
      <c r="P272" s="7"/>
      <c r="Q272" s="7"/>
      <c r="R272" s="7"/>
      <c r="S272" s="7"/>
      <c r="T272" s="7"/>
      <c r="U272" s="7"/>
      <c r="V272" s="7"/>
      <c r="W272" s="7"/>
      <c r="X272" s="7"/>
      <c r="Y272" s="7"/>
      <c r="Z272" s="7"/>
    </row>
    <row r="273" spans="1:26" ht="14.5" x14ac:dyDescent="0.35">
      <c r="A273" s="7"/>
      <c r="B273" s="7"/>
      <c r="C273" s="7"/>
      <c r="D273" s="7"/>
      <c r="E273" s="7"/>
      <c r="F273" s="7"/>
      <c r="G273" s="7"/>
      <c r="H273" s="7"/>
      <c r="I273" s="7"/>
      <c r="J273" s="7"/>
      <c r="K273" s="7"/>
      <c r="M273" s="7"/>
      <c r="N273" s="7"/>
      <c r="O273" s="7"/>
      <c r="P273" s="7"/>
      <c r="Q273" s="7"/>
      <c r="R273" s="7"/>
      <c r="S273" s="7"/>
      <c r="T273" s="7"/>
      <c r="U273" s="7"/>
      <c r="V273" s="7"/>
      <c r="W273" s="7"/>
      <c r="X273" s="7"/>
      <c r="Y273" s="7"/>
      <c r="Z273" s="7"/>
    </row>
    <row r="274" spans="1:26" ht="14.5" x14ac:dyDescent="0.35">
      <c r="A274" s="7"/>
      <c r="B274" s="7"/>
      <c r="C274" s="7"/>
      <c r="D274" s="7"/>
      <c r="E274" s="7"/>
      <c r="F274" s="7"/>
      <c r="G274" s="7"/>
      <c r="H274" s="7"/>
      <c r="I274" s="7"/>
      <c r="J274" s="7"/>
      <c r="K274" s="7"/>
      <c r="M274" s="7"/>
      <c r="N274" s="7"/>
      <c r="O274" s="7"/>
      <c r="P274" s="7"/>
      <c r="Q274" s="7"/>
      <c r="R274" s="7"/>
      <c r="S274" s="7"/>
      <c r="T274" s="7"/>
      <c r="U274" s="7"/>
      <c r="V274" s="7"/>
      <c r="W274" s="7"/>
      <c r="X274" s="7"/>
      <c r="Y274" s="7"/>
      <c r="Z274" s="7"/>
    </row>
    <row r="275" spans="1:26" ht="14.5" x14ac:dyDescent="0.35">
      <c r="A275" s="7"/>
      <c r="B275" s="7"/>
      <c r="C275" s="7"/>
      <c r="D275" s="7"/>
      <c r="E275" s="7"/>
      <c r="F275" s="7"/>
      <c r="G275" s="7"/>
      <c r="H275" s="7"/>
      <c r="I275" s="7"/>
      <c r="J275" s="7"/>
      <c r="K275" s="7"/>
      <c r="M275" s="7"/>
      <c r="N275" s="7"/>
      <c r="O275" s="7"/>
      <c r="P275" s="7"/>
      <c r="Q275" s="7"/>
      <c r="R275" s="7"/>
      <c r="S275" s="7"/>
      <c r="T275" s="7"/>
      <c r="U275" s="7"/>
      <c r="V275" s="7"/>
      <c r="W275" s="7"/>
      <c r="X275" s="7"/>
      <c r="Y275" s="7"/>
      <c r="Z275" s="7"/>
    </row>
    <row r="276" spans="1:26" ht="14.5" x14ac:dyDescent="0.35">
      <c r="A276" s="7"/>
      <c r="B276" s="7"/>
      <c r="C276" s="7"/>
      <c r="D276" s="7"/>
      <c r="E276" s="7"/>
      <c r="F276" s="7"/>
      <c r="G276" s="7"/>
      <c r="H276" s="7"/>
      <c r="I276" s="7"/>
      <c r="J276" s="7"/>
      <c r="K276" s="7"/>
      <c r="M276" s="7"/>
      <c r="N276" s="7"/>
      <c r="O276" s="7"/>
      <c r="P276" s="7"/>
      <c r="Q276" s="7"/>
      <c r="R276" s="7"/>
      <c r="S276" s="7"/>
      <c r="T276" s="7"/>
      <c r="U276" s="7"/>
      <c r="V276" s="7"/>
      <c r="W276" s="7"/>
      <c r="X276" s="7"/>
      <c r="Y276" s="7"/>
      <c r="Z276" s="7"/>
    </row>
    <row r="277" spans="1:26" ht="14.5" x14ac:dyDescent="0.35">
      <c r="A277" s="7"/>
      <c r="B277" s="7"/>
      <c r="C277" s="7"/>
      <c r="D277" s="7"/>
      <c r="E277" s="7"/>
      <c r="F277" s="7"/>
      <c r="G277" s="7"/>
      <c r="H277" s="7"/>
      <c r="I277" s="7"/>
      <c r="J277" s="7"/>
      <c r="K277" s="7"/>
      <c r="M277" s="7"/>
      <c r="N277" s="7"/>
      <c r="O277" s="7"/>
      <c r="P277" s="7"/>
      <c r="Q277" s="7"/>
      <c r="R277" s="7"/>
      <c r="S277" s="7"/>
      <c r="T277" s="7"/>
      <c r="U277" s="7"/>
      <c r="V277" s="7"/>
      <c r="W277" s="7"/>
      <c r="X277" s="7"/>
      <c r="Y277" s="7"/>
      <c r="Z277" s="7"/>
    </row>
    <row r="278" spans="1:26" ht="14.5" x14ac:dyDescent="0.35">
      <c r="A278" s="7"/>
      <c r="B278" s="7"/>
      <c r="C278" s="7"/>
      <c r="D278" s="7"/>
      <c r="E278" s="7"/>
      <c r="F278" s="7"/>
      <c r="G278" s="7"/>
      <c r="H278" s="7"/>
      <c r="I278" s="7"/>
      <c r="J278" s="7"/>
      <c r="K278" s="7"/>
      <c r="M278" s="7"/>
      <c r="N278" s="7"/>
      <c r="O278" s="7"/>
      <c r="P278" s="7"/>
      <c r="Q278" s="7"/>
      <c r="R278" s="7"/>
      <c r="S278" s="7"/>
      <c r="T278" s="7"/>
      <c r="U278" s="7"/>
      <c r="V278" s="7"/>
      <c r="W278" s="7"/>
      <c r="X278" s="7"/>
      <c r="Y278" s="7"/>
      <c r="Z278" s="7"/>
    </row>
    <row r="279" spans="1:26" ht="14.5" x14ac:dyDescent="0.35">
      <c r="A279" s="7"/>
      <c r="B279" s="7"/>
      <c r="C279" s="7"/>
      <c r="D279" s="7"/>
      <c r="E279" s="7"/>
      <c r="F279" s="7"/>
      <c r="G279" s="7"/>
      <c r="H279" s="7"/>
      <c r="I279" s="7"/>
      <c r="J279" s="7"/>
      <c r="K279" s="7"/>
      <c r="M279" s="7"/>
      <c r="N279" s="7"/>
      <c r="O279" s="7"/>
      <c r="P279" s="7"/>
      <c r="Q279" s="7"/>
      <c r="R279" s="7"/>
      <c r="S279" s="7"/>
      <c r="T279" s="7"/>
      <c r="U279" s="7"/>
      <c r="V279" s="7"/>
      <c r="W279" s="7"/>
      <c r="X279" s="7"/>
      <c r="Y279" s="7"/>
      <c r="Z279" s="7"/>
    </row>
    <row r="280" spans="1:26" ht="14.5" x14ac:dyDescent="0.35">
      <c r="A280" s="7"/>
      <c r="B280" s="7"/>
      <c r="C280" s="7"/>
      <c r="D280" s="7"/>
      <c r="E280" s="7"/>
      <c r="F280" s="7"/>
      <c r="G280" s="7"/>
      <c r="H280" s="7"/>
      <c r="I280" s="7"/>
      <c r="J280" s="7"/>
      <c r="K280" s="7"/>
      <c r="M280" s="7"/>
      <c r="N280" s="7"/>
      <c r="O280" s="7"/>
      <c r="P280" s="7"/>
      <c r="Q280" s="7"/>
      <c r="R280" s="7"/>
      <c r="S280" s="7"/>
      <c r="T280" s="7"/>
      <c r="U280" s="7"/>
      <c r="V280" s="7"/>
      <c r="W280" s="7"/>
      <c r="X280" s="7"/>
      <c r="Y280" s="7"/>
      <c r="Z280" s="7"/>
    </row>
    <row r="281" spans="1:26" ht="14.5" x14ac:dyDescent="0.35">
      <c r="A281" s="7"/>
      <c r="B281" s="7"/>
      <c r="C281" s="7"/>
      <c r="D281" s="7"/>
      <c r="E281" s="7"/>
      <c r="F281" s="7"/>
      <c r="G281" s="7"/>
      <c r="H281" s="7"/>
      <c r="I281" s="7"/>
      <c r="J281" s="7"/>
      <c r="K281" s="7"/>
      <c r="M281" s="7"/>
      <c r="N281" s="7"/>
      <c r="O281" s="7"/>
      <c r="P281" s="7"/>
      <c r="Q281" s="7"/>
      <c r="R281" s="7"/>
      <c r="S281" s="7"/>
      <c r="T281" s="7"/>
      <c r="U281" s="7"/>
      <c r="V281" s="7"/>
      <c r="W281" s="7"/>
      <c r="X281" s="7"/>
      <c r="Y281" s="7"/>
      <c r="Z281" s="7"/>
    </row>
    <row r="282" spans="1:26" ht="14.5" x14ac:dyDescent="0.35">
      <c r="A282" s="7"/>
      <c r="B282" s="7"/>
      <c r="C282" s="7"/>
      <c r="D282" s="7"/>
      <c r="E282" s="7"/>
      <c r="F282" s="7"/>
      <c r="G282" s="7"/>
      <c r="H282" s="7"/>
      <c r="I282" s="7"/>
      <c r="J282" s="7"/>
      <c r="K282" s="7"/>
      <c r="M282" s="7"/>
      <c r="N282" s="7"/>
      <c r="O282" s="7"/>
      <c r="P282" s="7"/>
      <c r="Q282" s="7"/>
      <c r="R282" s="7"/>
      <c r="S282" s="7"/>
      <c r="T282" s="7"/>
      <c r="U282" s="7"/>
      <c r="V282" s="7"/>
      <c r="W282" s="7"/>
      <c r="X282" s="7"/>
      <c r="Y282" s="7"/>
      <c r="Z282" s="7"/>
    </row>
    <row r="283" spans="1:26" ht="14.5" x14ac:dyDescent="0.35">
      <c r="A283" s="7"/>
      <c r="B283" s="7"/>
      <c r="C283" s="7"/>
      <c r="D283" s="7"/>
      <c r="E283" s="7"/>
      <c r="F283" s="7"/>
      <c r="G283" s="7"/>
      <c r="H283" s="7"/>
      <c r="I283" s="7"/>
      <c r="J283" s="7"/>
      <c r="K283" s="7"/>
      <c r="M283" s="7"/>
      <c r="N283" s="7"/>
      <c r="O283" s="7"/>
      <c r="P283" s="7"/>
      <c r="Q283" s="7"/>
      <c r="R283" s="7"/>
      <c r="S283" s="7"/>
      <c r="T283" s="7"/>
      <c r="U283" s="7"/>
      <c r="V283" s="7"/>
      <c r="W283" s="7"/>
      <c r="X283" s="7"/>
      <c r="Y283" s="7"/>
      <c r="Z283" s="7"/>
    </row>
    <row r="284" spans="1:26" ht="14.5" x14ac:dyDescent="0.35">
      <c r="A284" s="7"/>
      <c r="B284" s="7"/>
      <c r="C284" s="7"/>
      <c r="D284" s="7"/>
      <c r="E284" s="7"/>
      <c r="F284" s="7"/>
      <c r="G284" s="7"/>
      <c r="H284" s="7"/>
      <c r="I284" s="7"/>
      <c r="J284" s="7"/>
      <c r="K284" s="7"/>
      <c r="M284" s="7"/>
      <c r="N284" s="7"/>
      <c r="O284" s="7"/>
      <c r="P284" s="7"/>
      <c r="Q284" s="7"/>
      <c r="R284" s="7"/>
      <c r="S284" s="7"/>
      <c r="T284" s="7"/>
      <c r="U284" s="7"/>
      <c r="V284" s="7"/>
      <c r="W284" s="7"/>
      <c r="X284" s="7"/>
      <c r="Y284" s="7"/>
      <c r="Z284" s="7"/>
    </row>
    <row r="285" spans="1:26" ht="14.5" x14ac:dyDescent="0.35">
      <c r="A285" s="7"/>
      <c r="B285" s="7"/>
      <c r="C285" s="7"/>
      <c r="D285" s="7"/>
      <c r="E285" s="7"/>
      <c r="F285" s="7"/>
      <c r="G285" s="7"/>
      <c r="H285" s="7"/>
      <c r="I285" s="7"/>
      <c r="J285" s="7"/>
      <c r="K285" s="7"/>
      <c r="M285" s="7"/>
      <c r="N285" s="7"/>
      <c r="O285" s="7"/>
      <c r="P285" s="7"/>
      <c r="Q285" s="7"/>
      <c r="R285" s="7"/>
      <c r="S285" s="7"/>
      <c r="T285" s="7"/>
      <c r="U285" s="7"/>
      <c r="V285" s="7"/>
      <c r="W285" s="7"/>
      <c r="X285" s="7"/>
      <c r="Y285" s="7"/>
      <c r="Z285" s="7"/>
    </row>
    <row r="286" spans="1:26" ht="14.5" x14ac:dyDescent="0.35">
      <c r="A286" s="7"/>
      <c r="B286" s="7"/>
      <c r="C286" s="7"/>
      <c r="D286" s="7"/>
      <c r="E286" s="7"/>
      <c r="F286" s="7"/>
      <c r="G286" s="7"/>
      <c r="H286" s="7"/>
      <c r="I286" s="7"/>
      <c r="J286" s="7"/>
      <c r="K286" s="7"/>
      <c r="M286" s="7"/>
      <c r="N286" s="7"/>
      <c r="O286" s="7"/>
      <c r="P286" s="7"/>
      <c r="Q286" s="7"/>
      <c r="R286" s="7"/>
      <c r="S286" s="7"/>
      <c r="T286" s="7"/>
      <c r="U286" s="7"/>
      <c r="V286" s="7"/>
      <c r="W286" s="7"/>
      <c r="X286" s="7"/>
      <c r="Y286" s="7"/>
      <c r="Z286" s="7"/>
    </row>
    <row r="287" spans="1:26" ht="14.5" x14ac:dyDescent="0.35">
      <c r="A287" s="7"/>
      <c r="B287" s="7"/>
      <c r="C287" s="7"/>
      <c r="D287" s="7"/>
      <c r="E287" s="7"/>
      <c r="F287" s="7"/>
      <c r="G287" s="7"/>
      <c r="H287" s="7"/>
      <c r="I287" s="7"/>
      <c r="J287" s="7"/>
      <c r="K287" s="7"/>
      <c r="M287" s="7"/>
      <c r="N287" s="7"/>
      <c r="O287" s="7"/>
      <c r="P287" s="7"/>
      <c r="Q287" s="7"/>
      <c r="R287" s="7"/>
      <c r="S287" s="7"/>
      <c r="T287" s="7"/>
      <c r="U287" s="7"/>
      <c r="V287" s="7"/>
      <c r="W287" s="7"/>
      <c r="X287" s="7"/>
      <c r="Y287" s="7"/>
      <c r="Z287" s="7"/>
    </row>
    <row r="288" spans="1:26" ht="14.5" x14ac:dyDescent="0.35">
      <c r="A288" s="7"/>
      <c r="B288" s="7"/>
      <c r="C288" s="7"/>
      <c r="D288" s="7"/>
      <c r="E288" s="7"/>
      <c r="F288" s="7"/>
      <c r="G288" s="7"/>
      <c r="H288" s="7"/>
      <c r="I288" s="7"/>
      <c r="J288" s="7"/>
      <c r="K288" s="7"/>
      <c r="M288" s="7"/>
      <c r="N288" s="7"/>
      <c r="O288" s="7"/>
      <c r="P288" s="7"/>
      <c r="Q288" s="7"/>
      <c r="R288" s="7"/>
      <c r="S288" s="7"/>
      <c r="T288" s="7"/>
      <c r="U288" s="7"/>
      <c r="V288" s="7"/>
      <c r="W288" s="7"/>
      <c r="X288" s="7"/>
      <c r="Y288" s="7"/>
      <c r="Z288" s="7"/>
    </row>
    <row r="289" spans="1:26" ht="14.5" x14ac:dyDescent="0.35">
      <c r="A289" s="7"/>
      <c r="B289" s="7"/>
      <c r="C289" s="7"/>
      <c r="D289" s="7"/>
      <c r="E289" s="7"/>
      <c r="F289" s="7"/>
      <c r="G289" s="7"/>
      <c r="H289" s="7"/>
      <c r="I289" s="7"/>
      <c r="J289" s="7"/>
      <c r="K289" s="7"/>
      <c r="M289" s="7"/>
      <c r="N289" s="7"/>
      <c r="O289" s="7"/>
      <c r="P289" s="7"/>
      <c r="Q289" s="7"/>
      <c r="R289" s="7"/>
      <c r="S289" s="7"/>
      <c r="T289" s="7"/>
      <c r="U289" s="7"/>
      <c r="V289" s="7"/>
      <c r="W289" s="7"/>
      <c r="X289" s="7"/>
      <c r="Y289" s="7"/>
      <c r="Z289" s="7"/>
    </row>
    <row r="290" spans="1:26" ht="14.5" x14ac:dyDescent="0.35">
      <c r="A290" s="7"/>
      <c r="B290" s="7"/>
      <c r="C290" s="7"/>
      <c r="D290" s="7"/>
      <c r="E290" s="7"/>
      <c r="F290" s="7"/>
      <c r="G290" s="7"/>
      <c r="H290" s="7"/>
      <c r="I290" s="7"/>
      <c r="J290" s="7"/>
      <c r="K290" s="7"/>
      <c r="M290" s="7"/>
      <c r="N290" s="7"/>
      <c r="O290" s="7"/>
      <c r="P290" s="7"/>
      <c r="Q290" s="7"/>
      <c r="R290" s="7"/>
      <c r="S290" s="7"/>
      <c r="T290" s="7"/>
      <c r="U290" s="7"/>
      <c r="V290" s="7"/>
      <c r="W290" s="7"/>
      <c r="X290" s="7"/>
      <c r="Y290" s="7"/>
      <c r="Z290" s="7"/>
    </row>
    <row r="291" spans="1:26" ht="14.5" x14ac:dyDescent="0.35">
      <c r="A291" s="7"/>
      <c r="B291" s="7"/>
      <c r="C291" s="7"/>
      <c r="D291" s="7"/>
      <c r="E291" s="7"/>
      <c r="F291" s="7"/>
      <c r="G291" s="7"/>
      <c r="H291" s="7"/>
      <c r="I291" s="7"/>
      <c r="J291" s="7"/>
      <c r="K291" s="7"/>
      <c r="M291" s="7"/>
      <c r="N291" s="7"/>
      <c r="O291" s="7"/>
      <c r="P291" s="7"/>
      <c r="Q291" s="7"/>
      <c r="R291" s="7"/>
      <c r="S291" s="7"/>
      <c r="T291" s="7"/>
      <c r="U291" s="7"/>
      <c r="V291" s="7"/>
      <c r="W291" s="7"/>
      <c r="X291" s="7"/>
      <c r="Y291" s="7"/>
      <c r="Z291" s="7"/>
    </row>
    <row r="292" spans="1:26" ht="14.5" x14ac:dyDescent="0.35">
      <c r="A292" s="7"/>
      <c r="B292" s="7"/>
      <c r="C292" s="7"/>
      <c r="D292" s="7"/>
      <c r="E292" s="7"/>
      <c r="F292" s="7"/>
      <c r="G292" s="7"/>
      <c r="H292" s="7"/>
      <c r="I292" s="7"/>
      <c r="J292" s="7"/>
      <c r="K292" s="7"/>
      <c r="M292" s="7"/>
      <c r="N292" s="7"/>
      <c r="O292" s="7"/>
      <c r="P292" s="7"/>
      <c r="Q292" s="7"/>
      <c r="R292" s="7"/>
      <c r="S292" s="7"/>
      <c r="T292" s="7"/>
      <c r="U292" s="7"/>
      <c r="V292" s="7"/>
      <c r="W292" s="7"/>
      <c r="X292" s="7"/>
      <c r="Y292" s="7"/>
      <c r="Z292" s="7"/>
    </row>
    <row r="293" spans="1:26" ht="14.5" x14ac:dyDescent="0.35">
      <c r="A293" s="7"/>
      <c r="B293" s="7"/>
      <c r="C293" s="7"/>
      <c r="D293" s="7"/>
      <c r="E293" s="7"/>
      <c r="F293" s="7"/>
      <c r="G293" s="7"/>
      <c r="H293" s="7"/>
      <c r="I293" s="7"/>
      <c r="J293" s="7"/>
      <c r="K293" s="7"/>
      <c r="M293" s="7"/>
      <c r="N293" s="7"/>
      <c r="O293" s="7"/>
      <c r="P293" s="7"/>
      <c r="Q293" s="7"/>
      <c r="R293" s="7"/>
      <c r="S293" s="7"/>
      <c r="T293" s="7"/>
      <c r="U293" s="7"/>
      <c r="V293" s="7"/>
      <c r="W293" s="7"/>
      <c r="X293" s="7"/>
      <c r="Y293" s="7"/>
      <c r="Z293" s="7"/>
    </row>
    <row r="294" spans="1:26" ht="14.5" x14ac:dyDescent="0.35">
      <c r="A294" s="7"/>
      <c r="B294" s="7"/>
      <c r="C294" s="7"/>
      <c r="D294" s="7"/>
      <c r="E294" s="7"/>
      <c r="F294" s="7"/>
      <c r="G294" s="7"/>
      <c r="H294" s="7"/>
      <c r="I294" s="7"/>
      <c r="J294" s="7"/>
      <c r="K294" s="7"/>
      <c r="M294" s="7"/>
      <c r="N294" s="7"/>
      <c r="O294" s="7"/>
      <c r="P294" s="7"/>
      <c r="Q294" s="7"/>
      <c r="R294" s="7"/>
      <c r="S294" s="7"/>
      <c r="T294" s="7"/>
      <c r="U294" s="7"/>
      <c r="V294" s="7"/>
      <c r="W294" s="7"/>
      <c r="X294" s="7"/>
      <c r="Y294" s="7"/>
      <c r="Z294" s="7"/>
    </row>
    <row r="295" spans="1:26" ht="14.5" x14ac:dyDescent="0.35">
      <c r="A295" s="7"/>
      <c r="B295" s="7"/>
      <c r="C295" s="7"/>
      <c r="D295" s="7"/>
      <c r="E295" s="7"/>
      <c r="F295" s="7"/>
      <c r="G295" s="7"/>
      <c r="H295" s="7"/>
      <c r="I295" s="7"/>
      <c r="J295" s="7"/>
      <c r="K295" s="7"/>
      <c r="M295" s="7"/>
      <c r="N295" s="7"/>
      <c r="O295" s="7"/>
      <c r="P295" s="7"/>
      <c r="Q295" s="7"/>
      <c r="R295" s="7"/>
      <c r="S295" s="7"/>
      <c r="T295" s="7"/>
      <c r="U295" s="7"/>
      <c r="V295" s="7"/>
      <c r="W295" s="7"/>
      <c r="X295" s="7"/>
      <c r="Y295" s="7"/>
      <c r="Z295" s="7"/>
    </row>
    <row r="296" spans="1:26" ht="14.5" x14ac:dyDescent="0.35">
      <c r="A296" s="7"/>
      <c r="B296" s="7"/>
      <c r="C296" s="7"/>
      <c r="D296" s="7"/>
      <c r="E296" s="7"/>
      <c r="F296" s="7"/>
      <c r="G296" s="7"/>
      <c r="H296" s="7"/>
      <c r="I296" s="7"/>
      <c r="J296" s="7"/>
      <c r="K296" s="7"/>
      <c r="M296" s="7"/>
      <c r="N296" s="7"/>
      <c r="O296" s="7"/>
      <c r="P296" s="7"/>
      <c r="Q296" s="7"/>
      <c r="R296" s="7"/>
      <c r="S296" s="7"/>
      <c r="T296" s="7"/>
      <c r="U296" s="7"/>
      <c r="V296" s="7"/>
      <c r="W296" s="7"/>
      <c r="X296" s="7"/>
      <c r="Y296" s="7"/>
      <c r="Z296" s="7"/>
    </row>
    <row r="297" spans="1:26" ht="14.5" x14ac:dyDescent="0.35">
      <c r="A297" s="7"/>
      <c r="B297" s="7"/>
      <c r="C297" s="7"/>
      <c r="D297" s="7"/>
      <c r="E297" s="7"/>
      <c r="F297" s="7"/>
      <c r="G297" s="7"/>
      <c r="H297" s="7"/>
      <c r="I297" s="7"/>
      <c r="J297" s="7"/>
      <c r="K297" s="7"/>
      <c r="M297" s="7"/>
      <c r="N297" s="7"/>
      <c r="O297" s="7"/>
      <c r="P297" s="7"/>
      <c r="Q297" s="7"/>
      <c r="R297" s="7"/>
      <c r="S297" s="7"/>
      <c r="T297" s="7"/>
      <c r="U297" s="7"/>
      <c r="V297" s="7"/>
      <c r="W297" s="7"/>
      <c r="X297" s="7"/>
      <c r="Y297" s="7"/>
      <c r="Z297" s="7"/>
    </row>
    <row r="298" spans="1:26" ht="14.5" x14ac:dyDescent="0.35">
      <c r="A298" s="7"/>
      <c r="B298" s="7"/>
      <c r="C298" s="7"/>
      <c r="D298" s="7"/>
      <c r="E298" s="7"/>
      <c r="F298" s="7"/>
      <c r="G298" s="7"/>
      <c r="H298" s="7"/>
      <c r="I298" s="7"/>
      <c r="J298" s="7"/>
      <c r="K298" s="7"/>
      <c r="M298" s="7"/>
      <c r="N298" s="7"/>
      <c r="O298" s="7"/>
      <c r="P298" s="7"/>
      <c r="Q298" s="7"/>
      <c r="R298" s="7"/>
      <c r="S298" s="7"/>
      <c r="T298" s="7"/>
      <c r="U298" s="7"/>
      <c r="V298" s="7"/>
      <c r="W298" s="7"/>
      <c r="X298" s="7"/>
      <c r="Y298" s="7"/>
      <c r="Z298" s="7"/>
    </row>
    <row r="299" spans="1:26" ht="14.5" x14ac:dyDescent="0.35">
      <c r="A299" s="7"/>
      <c r="B299" s="7"/>
      <c r="C299" s="7"/>
      <c r="D299" s="7"/>
      <c r="E299" s="7"/>
      <c r="F299" s="7"/>
      <c r="G299" s="7"/>
      <c r="H299" s="7"/>
      <c r="I299" s="7"/>
      <c r="J299" s="7"/>
      <c r="K299" s="7"/>
      <c r="M299" s="7"/>
      <c r="N299" s="7"/>
      <c r="O299" s="7"/>
      <c r="P299" s="7"/>
      <c r="Q299" s="7"/>
      <c r="R299" s="7"/>
      <c r="S299" s="7"/>
      <c r="T299" s="7"/>
      <c r="U299" s="7"/>
      <c r="V299" s="7"/>
      <c r="W299" s="7"/>
      <c r="X299" s="7"/>
      <c r="Y299" s="7"/>
      <c r="Z299" s="7"/>
    </row>
    <row r="300" spans="1:26" ht="14.5" x14ac:dyDescent="0.35">
      <c r="A300" s="7"/>
      <c r="B300" s="7"/>
      <c r="C300" s="7"/>
      <c r="D300" s="7"/>
      <c r="E300" s="7"/>
      <c r="F300" s="7"/>
      <c r="G300" s="7"/>
      <c r="H300" s="7"/>
      <c r="I300" s="7"/>
      <c r="J300" s="7"/>
      <c r="K300" s="7"/>
      <c r="M300" s="7"/>
      <c r="N300" s="7"/>
      <c r="O300" s="7"/>
      <c r="P300" s="7"/>
      <c r="Q300" s="7"/>
      <c r="R300" s="7"/>
      <c r="S300" s="7"/>
      <c r="T300" s="7"/>
      <c r="U300" s="7"/>
      <c r="V300" s="7"/>
      <c r="W300" s="7"/>
      <c r="X300" s="7"/>
      <c r="Y300" s="7"/>
      <c r="Z300" s="7"/>
    </row>
    <row r="301" spans="1:26" ht="14.5" x14ac:dyDescent="0.35">
      <c r="A301" s="7"/>
      <c r="B301" s="7"/>
      <c r="C301" s="7"/>
      <c r="D301" s="7"/>
      <c r="E301" s="7"/>
      <c r="F301" s="7"/>
      <c r="G301" s="7"/>
      <c r="H301" s="7"/>
      <c r="I301" s="7"/>
      <c r="J301" s="7"/>
      <c r="K301" s="7"/>
      <c r="M301" s="7"/>
      <c r="N301" s="7"/>
      <c r="O301" s="7"/>
      <c r="P301" s="7"/>
      <c r="Q301" s="7"/>
      <c r="R301" s="7"/>
      <c r="S301" s="7"/>
      <c r="T301" s="7"/>
      <c r="U301" s="7"/>
      <c r="V301" s="7"/>
      <c r="W301" s="7"/>
      <c r="X301" s="7"/>
      <c r="Y301" s="7"/>
      <c r="Z301" s="7"/>
    </row>
    <row r="302" spans="1:26" ht="14.5" x14ac:dyDescent="0.35">
      <c r="A302" s="7"/>
      <c r="B302" s="7"/>
      <c r="C302" s="7"/>
      <c r="D302" s="7"/>
      <c r="E302" s="7"/>
      <c r="F302" s="7"/>
      <c r="G302" s="7"/>
      <c r="H302" s="7"/>
      <c r="I302" s="7"/>
      <c r="J302" s="7"/>
      <c r="K302" s="7"/>
      <c r="M302" s="7"/>
      <c r="N302" s="7"/>
      <c r="O302" s="7"/>
      <c r="P302" s="7"/>
      <c r="Q302" s="7"/>
      <c r="R302" s="7"/>
      <c r="S302" s="7"/>
      <c r="T302" s="7"/>
      <c r="U302" s="7"/>
      <c r="V302" s="7"/>
      <c r="W302" s="7"/>
      <c r="X302" s="7"/>
      <c r="Y302" s="7"/>
      <c r="Z302" s="7"/>
    </row>
    <row r="303" spans="1:26" ht="14.5" x14ac:dyDescent="0.35">
      <c r="A303" s="7"/>
      <c r="B303" s="7"/>
      <c r="C303" s="7"/>
      <c r="D303" s="7"/>
      <c r="E303" s="7"/>
      <c r="F303" s="7"/>
      <c r="G303" s="7"/>
      <c r="H303" s="7"/>
      <c r="I303" s="7"/>
      <c r="J303" s="7"/>
      <c r="K303" s="7"/>
      <c r="M303" s="7"/>
      <c r="N303" s="7"/>
      <c r="O303" s="7"/>
      <c r="P303" s="7"/>
      <c r="Q303" s="7"/>
      <c r="R303" s="7"/>
      <c r="S303" s="7"/>
      <c r="T303" s="7"/>
      <c r="U303" s="7"/>
      <c r="V303" s="7"/>
      <c r="W303" s="7"/>
      <c r="X303" s="7"/>
      <c r="Y303" s="7"/>
      <c r="Z303" s="7"/>
    </row>
    <row r="304" spans="1:26" ht="14.5" x14ac:dyDescent="0.35">
      <c r="A304" s="7"/>
      <c r="B304" s="7"/>
      <c r="C304" s="7"/>
      <c r="D304" s="7"/>
      <c r="E304" s="7"/>
      <c r="F304" s="7"/>
      <c r="G304" s="7"/>
      <c r="H304" s="7"/>
      <c r="I304" s="7"/>
      <c r="J304" s="7"/>
      <c r="K304" s="7"/>
      <c r="M304" s="7"/>
      <c r="N304" s="7"/>
      <c r="O304" s="7"/>
      <c r="P304" s="7"/>
      <c r="Q304" s="7"/>
      <c r="R304" s="7"/>
      <c r="S304" s="7"/>
      <c r="T304" s="7"/>
      <c r="U304" s="7"/>
      <c r="V304" s="7"/>
      <c r="W304" s="7"/>
      <c r="X304" s="7"/>
      <c r="Y304" s="7"/>
      <c r="Z304" s="7"/>
    </row>
    <row r="305" spans="1:26" ht="14.5" x14ac:dyDescent="0.35">
      <c r="A305" s="7"/>
      <c r="B305" s="7"/>
      <c r="C305" s="7"/>
      <c r="D305" s="7"/>
      <c r="E305" s="7"/>
      <c r="F305" s="7"/>
      <c r="G305" s="7"/>
      <c r="H305" s="7"/>
      <c r="I305" s="7"/>
      <c r="J305" s="7"/>
      <c r="K305" s="7"/>
      <c r="M305" s="7"/>
      <c r="N305" s="7"/>
      <c r="O305" s="7"/>
      <c r="P305" s="7"/>
      <c r="Q305" s="7"/>
      <c r="R305" s="7"/>
      <c r="S305" s="7"/>
      <c r="T305" s="7"/>
      <c r="U305" s="7"/>
      <c r="V305" s="7"/>
      <c r="W305" s="7"/>
      <c r="X305" s="7"/>
      <c r="Y305" s="7"/>
      <c r="Z305" s="7"/>
    </row>
    <row r="306" spans="1:26" ht="14.5" x14ac:dyDescent="0.35">
      <c r="A306" s="7"/>
      <c r="B306" s="7"/>
      <c r="C306" s="7"/>
      <c r="D306" s="7"/>
      <c r="E306" s="7"/>
      <c r="F306" s="7"/>
      <c r="G306" s="7"/>
      <c r="H306" s="7"/>
      <c r="I306" s="7"/>
      <c r="J306" s="7"/>
      <c r="K306" s="7"/>
      <c r="M306" s="7"/>
      <c r="N306" s="7"/>
      <c r="O306" s="7"/>
      <c r="P306" s="7"/>
      <c r="Q306" s="7"/>
      <c r="R306" s="7"/>
      <c r="S306" s="7"/>
      <c r="T306" s="7"/>
      <c r="U306" s="7"/>
      <c r="V306" s="7"/>
      <c r="W306" s="7"/>
      <c r="X306" s="7"/>
      <c r="Y306" s="7"/>
      <c r="Z306" s="7"/>
    </row>
    <row r="307" spans="1:26" ht="14.5" x14ac:dyDescent="0.35">
      <c r="A307" s="7"/>
      <c r="B307" s="7"/>
      <c r="C307" s="7"/>
      <c r="D307" s="7"/>
      <c r="E307" s="7"/>
      <c r="F307" s="7"/>
      <c r="G307" s="7"/>
      <c r="H307" s="7"/>
      <c r="I307" s="7"/>
      <c r="J307" s="7"/>
      <c r="K307" s="7"/>
      <c r="M307" s="7"/>
      <c r="N307" s="7"/>
      <c r="O307" s="7"/>
      <c r="P307" s="7"/>
      <c r="Q307" s="7"/>
      <c r="R307" s="7"/>
      <c r="S307" s="7"/>
      <c r="T307" s="7"/>
      <c r="U307" s="7"/>
      <c r="V307" s="7"/>
      <c r="W307" s="7"/>
      <c r="X307" s="7"/>
      <c r="Y307" s="7"/>
      <c r="Z307" s="7"/>
    </row>
    <row r="308" spans="1:26" ht="14.5" x14ac:dyDescent="0.35">
      <c r="A308" s="7"/>
      <c r="B308" s="7"/>
      <c r="C308" s="7"/>
      <c r="D308" s="7"/>
      <c r="E308" s="7"/>
      <c r="F308" s="7"/>
      <c r="G308" s="7"/>
      <c r="H308" s="7"/>
      <c r="I308" s="7"/>
      <c r="J308" s="7"/>
      <c r="K308" s="7"/>
      <c r="M308" s="7"/>
      <c r="N308" s="7"/>
      <c r="O308" s="7"/>
      <c r="P308" s="7"/>
      <c r="Q308" s="7"/>
      <c r="R308" s="7"/>
      <c r="S308" s="7"/>
      <c r="T308" s="7"/>
      <c r="U308" s="7"/>
      <c r="V308" s="7"/>
      <c r="W308" s="7"/>
      <c r="X308" s="7"/>
      <c r="Y308" s="7"/>
      <c r="Z308" s="7"/>
    </row>
    <row r="309" spans="1:26" ht="14.5" x14ac:dyDescent="0.35">
      <c r="A309" s="7"/>
      <c r="B309" s="7"/>
      <c r="C309" s="7"/>
      <c r="D309" s="7"/>
      <c r="E309" s="7"/>
      <c r="F309" s="7"/>
      <c r="G309" s="7"/>
      <c r="H309" s="7"/>
      <c r="I309" s="7"/>
      <c r="J309" s="7"/>
      <c r="K309" s="7"/>
      <c r="M309" s="7"/>
      <c r="N309" s="7"/>
      <c r="O309" s="7"/>
      <c r="P309" s="7"/>
      <c r="Q309" s="7"/>
      <c r="R309" s="7"/>
      <c r="S309" s="7"/>
      <c r="T309" s="7"/>
      <c r="U309" s="7"/>
      <c r="V309" s="7"/>
      <c r="W309" s="7"/>
      <c r="X309" s="7"/>
      <c r="Y309" s="7"/>
      <c r="Z309" s="7"/>
    </row>
    <row r="310" spans="1:26" ht="14.5" x14ac:dyDescent="0.35">
      <c r="A310" s="7"/>
      <c r="B310" s="7"/>
      <c r="C310" s="7"/>
      <c r="D310" s="7"/>
      <c r="E310" s="7"/>
      <c r="F310" s="7"/>
      <c r="G310" s="7"/>
      <c r="H310" s="7"/>
      <c r="I310" s="7"/>
      <c r="J310" s="7"/>
      <c r="K310" s="7"/>
      <c r="M310" s="7"/>
      <c r="N310" s="7"/>
      <c r="O310" s="7"/>
      <c r="P310" s="7"/>
      <c r="Q310" s="7"/>
      <c r="R310" s="7"/>
      <c r="S310" s="7"/>
      <c r="T310" s="7"/>
      <c r="U310" s="7"/>
      <c r="V310" s="7"/>
      <c r="W310" s="7"/>
      <c r="X310" s="7"/>
      <c r="Y310" s="7"/>
      <c r="Z310" s="7"/>
    </row>
    <row r="311" spans="1:26" ht="14.5" x14ac:dyDescent="0.35">
      <c r="A311" s="7"/>
      <c r="B311" s="7"/>
      <c r="C311" s="7"/>
      <c r="D311" s="7"/>
      <c r="E311" s="7"/>
      <c r="F311" s="7"/>
      <c r="G311" s="7"/>
      <c r="H311" s="7"/>
      <c r="I311" s="7"/>
      <c r="J311" s="7"/>
      <c r="K311" s="7"/>
      <c r="M311" s="7"/>
      <c r="N311" s="7"/>
      <c r="O311" s="7"/>
      <c r="P311" s="7"/>
      <c r="Q311" s="7"/>
      <c r="R311" s="7"/>
      <c r="S311" s="7"/>
      <c r="T311" s="7"/>
      <c r="U311" s="7"/>
      <c r="V311" s="7"/>
      <c r="W311" s="7"/>
      <c r="X311" s="7"/>
      <c r="Y311" s="7"/>
      <c r="Z311" s="7"/>
    </row>
    <row r="312" spans="1:26" ht="14.5" x14ac:dyDescent="0.35">
      <c r="A312" s="7"/>
      <c r="B312" s="7"/>
      <c r="C312" s="7"/>
      <c r="D312" s="7"/>
      <c r="E312" s="7"/>
      <c r="F312" s="7"/>
      <c r="G312" s="7"/>
      <c r="H312" s="7"/>
      <c r="I312" s="7"/>
      <c r="J312" s="7"/>
      <c r="K312" s="7"/>
      <c r="M312" s="7"/>
      <c r="N312" s="7"/>
      <c r="O312" s="7"/>
      <c r="P312" s="7"/>
      <c r="Q312" s="7"/>
      <c r="R312" s="7"/>
      <c r="S312" s="7"/>
      <c r="T312" s="7"/>
      <c r="U312" s="7"/>
      <c r="V312" s="7"/>
      <c r="W312" s="7"/>
      <c r="X312" s="7"/>
      <c r="Y312" s="7"/>
      <c r="Z312" s="7"/>
    </row>
    <row r="313" spans="1:26" ht="14.5" x14ac:dyDescent="0.35">
      <c r="A313" s="7"/>
      <c r="B313" s="7"/>
      <c r="C313" s="7"/>
      <c r="D313" s="7"/>
      <c r="E313" s="7"/>
      <c r="F313" s="7"/>
      <c r="G313" s="7"/>
      <c r="H313" s="7"/>
      <c r="I313" s="7"/>
      <c r="J313" s="7"/>
      <c r="K313" s="7"/>
      <c r="M313" s="7"/>
      <c r="N313" s="7"/>
      <c r="O313" s="7"/>
      <c r="P313" s="7"/>
      <c r="Q313" s="7"/>
      <c r="R313" s="7"/>
      <c r="S313" s="7"/>
      <c r="T313" s="7"/>
      <c r="U313" s="7"/>
      <c r="V313" s="7"/>
      <c r="W313" s="7"/>
      <c r="X313" s="7"/>
      <c r="Y313" s="7"/>
      <c r="Z313" s="7"/>
    </row>
    <row r="314" spans="1:26" ht="14.5" x14ac:dyDescent="0.35">
      <c r="A314" s="7"/>
      <c r="B314" s="7"/>
      <c r="C314" s="7"/>
      <c r="D314" s="7"/>
      <c r="E314" s="7"/>
      <c r="F314" s="7"/>
      <c r="G314" s="7"/>
      <c r="H314" s="7"/>
      <c r="I314" s="7"/>
      <c r="J314" s="7"/>
      <c r="K314" s="7"/>
      <c r="M314" s="7"/>
      <c r="N314" s="7"/>
      <c r="O314" s="7"/>
      <c r="P314" s="7"/>
      <c r="Q314" s="7"/>
      <c r="R314" s="7"/>
      <c r="S314" s="7"/>
      <c r="T314" s="7"/>
      <c r="U314" s="7"/>
      <c r="V314" s="7"/>
      <c r="W314" s="7"/>
      <c r="X314" s="7"/>
      <c r="Y314" s="7"/>
      <c r="Z314" s="7"/>
    </row>
    <row r="315" spans="1:26" ht="14.5" x14ac:dyDescent="0.35">
      <c r="A315" s="7"/>
      <c r="B315" s="7"/>
      <c r="C315" s="7"/>
      <c r="D315" s="7"/>
      <c r="E315" s="7"/>
      <c r="F315" s="7"/>
      <c r="G315" s="7"/>
      <c r="H315" s="7"/>
      <c r="I315" s="7"/>
      <c r="J315" s="7"/>
      <c r="K315" s="7"/>
      <c r="M315" s="7"/>
      <c r="N315" s="7"/>
      <c r="O315" s="7"/>
      <c r="P315" s="7"/>
      <c r="Q315" s="7"/>
      <c r="R315" s="7"/>
      <c r="S315" s="7"/>
      <c r="T315" s="7"/>
      <c r="U315" s="7"/>
      <c r="V315" s="7"/>
      <c r="W315" s="7"/>
      <c r="X315" s="7"/>
      <c r="Y315" s="7"/>
      <c r="Z315" s="7"/>
    </row>
    <row r="316" spans="1:26" ht="14.5" x14ac:dyDescent="0.35">
      <c r="A316" s="7"/>
      <c r="B316" s="7"/>
      <c r="C316" s="7"/>
      <c r="D316" s="7"/>
      <c r="E316" s="7"/>
      <c r="F316" s="7"/>
      <c r="G316" s="7"/>
      <c r="H316" s="7"/>
      <c r="I316" s="7"/>
      <c r="J316" s="7"/>
      <c r="K316" s="7"/>
      <c r="M316" s="7"/>
      <c r="N316" s="7"/>
      <c r="O316" s="7"/>
      <c r="P316" s="7"/>
      <c r="Q316" s="7"/>
      <c r="R316" s="7"/>
      <c r="S316" s="7"/>
      <c r="T316" s="7"/>
      <c r="U316" s="7"/>
      <c r="V316" s="7"/>
      <c r="W316" s="7"/>
      <c r="X316" s="7"/>
      <c r="Y316" s="7"/>
      <c r="Z316" s="7"/>
    </row>
    <row r="317" spans="1:26" ht="14.5" x14ac:dyDescent="0.35">
      <c r="A317" s="7"/>
      <c r="B317" s="7"/>
      <c r="C317" s="7"/>
      <c r="D317" s="7"/>
      <c r="E317" s="7"/>
      <c r="F317" s="7"/>
      <c r="G317" s="7"/>
      <c r="H317" s="7"/>
      <c r="I317" s="7"/>
      <c r="J317" s="7"/>
      <c r="K317" s="7"/>
      <c r="M317" s="7"/>
      <c r="N317" s="7"/>
      <c r="O317" s="7"/>
      <c r="P317" s="7"/>
      <c r="Q317" s="7"/>
      <c r="R317" s="7"/>
      <c r="S317" s="7"/>
      <c r="T317" s="7"/>
      <c r="U317" s="7"/>
      <c r="V317" s="7"/>
      <c r="W317" s="7"/>
      <c r="X317" s="7"/>
      <c r="Y317" s="7"/>
      <c r="Z317" s="7"/>
    </row>
    <row r="318" spans="1:26" ht="14.5" x14ac:dyDescent="0.35">
      <c r="A318" s="7"/>
      <c r="B318" s="7"/>
      <c r="C318" s="7"/>
      <c r="D318" s="7"/>
      <c r="E318" s="7"/>
      <c r="F318" s="7"/>
      <c r="G318" s="7"/>
      <c r="H318" s="7"/>
      <c r="I318" s="7"/>
      <c r="J318" s="7"/>
      <c r="K318" s="7"/>
      <c r="M318" s="7"/>
      <c r="N318" s="7"/>
      <c r="O318" s="7"/>
      <c r="P318" s="7"/>
      <c r="Q318" s="7"/>
      <c r="R318" s="7"/>
      <c r="S318" s="7"/>
      <c r="T318" s="7"/>
      <c r="U318" s="7"/>
      <c r="V318" s="7"/>
      <c r="W318" s="7"/>
      <c r="X318" s="7"/>
      <c r="Y318" s="7"/>
      <c r="Z318" s="7"/>
    </row>
    <row r="319" spans="1:26" ht="14.5" x14ac:dyDescent="0.35">
      <c r="A319" s="7"/>
      <c r="B319" s="7"/>
      <c r="C319" s="7"/>
      <c r="D319" s="7"/>
      <c r="E319" s="7"/>
      <c r="F319" s="7"/>
      <c r="G319" s="7"/>
      <c r="H319" s="7"/>
      <c r="I319" s="7"/>
      <c r="J319" s="7"/>
      <c r="K319" s="7"/>
      <c r="M319" s="7"/>
      <c r="N319" s="7"/>
      <c r="O319" s="7"/>
      <c r="P319" s="7"/>
      <c r="Q319" s="7"/>
      <c r="R319" s="7"/>
      <c r="S319" s="7"/>
      <c r="T319" s="7"/>
      <c r="U319" s="7"/>
      <c r="V319" s="7"/>
      <c r="W319" s="7"/>
      <c r="X319" s="7"/>
      <c r="Y319" s="7"/>
      <c r="Z319" s="7"/>
    </row>
    <row r="320" spans="1:26" ht="14.5" x14ac:dyDescent="0.35">
      <c r="A320" s="7"/>
      <c r="B320" s="7"/>
      <c r="C320" s="7"/>
      <c r="D320" s="7"/>
      <c r="E320" s="7"/>
      <c r="F320" s="7"/>
      <c r="G320" s="7"/>
      <c r="H320" s="7"/>
      <c r="I320" s="7"/>
      <c r="J320" s="7"/>
      <c r="K320" s="7"/>
      <c r="M320" s="7"/>
      <c r="N320" s="7"/>
      <c r="O320" s="7"/>
      <c r="P320" s="7"/>
      <c r="Q320" s="7"/>
      <c r="R320" s="7"/>
      <c r="S320" s="7"/>
      <c r="T320" s="7"/>
      <c r="U320" s="7"/>
      <c r="V320" s="7"/>
      <c r="W320" s="7"/>
      <c r="X320" s="7"/>
      <c r="Y320" s="7"/>
      <c r="Z320" s="7"/>
    </row>
    <row r="321" spans="1:26" ht="14.5" x14ac:dyDescent="0.35">
      <c r="A321" s="7"/>
      <c r="B321" s="7"/>
      <c r="C321" s="7"/>
      <c r="D321" s="7"/>
      <c r="E321" s="7"/>
      <c r="F321" s="7"/>
      <c r="G321" s="7"/>
      <c r="H321" s="7"/>
      <c r="I321" s="7"/>
      <c r="J321" s="7"/>
      <c r="K321" s="7"/>
      <c r="M321" s="7"/>
      <c r="N321" s="7"/>
      <c r="O321" s="7"/>
      <c r="P321" s="7"/>
      <c r="Q321" s="7"/>
      <c r="R321" s="7"/>
      <c r="S321" s="7"/>
      <c r="T321" s="7"/>
      <c r="U321" s="7"/>
      <c r="V321" s="7"/>
      <c r="W321" s="7"/>
      <c r="X321" s="7"/>
      <c r="Y321" s="7"/>
      <c r="Z321" s="7"/>
    </row>
    <row r="322" spans="1:26" ht="14.5" x14ac:dyDescent="0.35">
      <c r="A322" s="7"/>
      <c r="B322" s="7"/>
      <c r="C322" s="7"/>
      <c r="D322" s="7"/>
      <c r="E322" s="7"/>
      <c r="F322" s="7"/>
      <c r="G322" s="7"/>
      <c r="H322" s="7"/>
      <c r="I322" s="7"/>
      <c r="J322" s="7"/>
      <c r="K322" s="7"/>
      <c r="M322" s="7"/>
      <c r="N322" s="7"/>
      <c r="O322" s="7"/>
      <c r="P322" s="7"/>
      <c r="Q322" s="7"/>
      <c r="R322" s="7"/>
      <c r="S322" s="7"/>
      <c r="T322" s="7"/>
      <c r="U322" s="7"/>
      <c r="V322" s="7"/>
      <c r="W322" s="7"/>
      <c r="X322" s="7"/>
      <c r="Y322" s="7"/>
      <c r="Z322" s="7"/>
    </row>
    <row r="323" spans="1:26" ht="14.5" x14ac:dyDescent="0.35">
      <c r="A323" s="7"/>
      <c r="B323" s="7"/>
      <c r="C323" s="7"/>
      <c r="D323" s="7"/>
      <c r="E323" s="7"/>
      <c r="F323" s="7"/>
      <c r="G323" s="7"/>
      <c r="H323" s="7"/>
      <c r="I323" s="7"/>
      <c r="J323" s="7"/>
      <c r="K323" s="7"/>
      <c r="M323" s="7"/>
      <c r="N323" s="7"/>
      <c r="O323" s="7"/>
      <c r="P323" s="7"/>
      <c r="Q323" s="7"/>
      <c r="R323" s="7"/>
      <c r="S323" s="7"/>
      <c r="T323" s="7"/>
      <c r="U323" s="7"/>
      <c r="V323" s="7"/>
      <c r="W323" s="7"/>
      <c r="X323" s="7"/>
      <c r="Y323" s="7"/>
      <c r="Z323" s="7"/>
    </row>
    <row r="324" spans="1:26" ht="14.5" x14ac:dyDescent="0.35">
      <c r="A324" s="7"/>
      <c r="B324" s="7"/>
      <c r="C324" s="7"/>
      <c r="D324" s="7"/>
      <c r="E324" s="7"/>
      <c r="F324" s="7"/>
      <c r="G324" s="7"/>
      <c r="H324" s="7"/>
      <c r="I324" s="7"/>
      <c r="J324" s="7"/>
      <c r="K324" s="7"/>
      <c r="M324" s="7"/>
      <c r="N324" s="7"/>
      <c r="O324" s="7"/>
      <c r="P324" s="7"/>
      <c r="Q324" s="7"/>
      <c r="R324" s="7"/>
      <c r="S324" s="7"/>
      <c r="T324" s="7"/>
      <c r="U324" s="7"/>
      <c r="V324" s="7"/>
      <c r="W324" s="7"/>
      <c r="X324" s="7"/>
      <c r="Y324" s="7"/>
      <c r="Z324" s="7"/>
    </row>
    <row r="325" spans="1:26" ht="14.5" x14ac:dyDescent="0.35">
      <c r="A325" s="7"/>
      <c r="B325" s="7"/>
      <c r="C325" s="7"/>
      <c r="D325" s="7"/>
      <c r="E325" s="7"/>
      <c r="F325" s="7"/>
      <c r="G325" s="7"/>
      <c r="H325" s="7"/>
      <c r="I325" s="7"/>
      <c r="J325" s="7"/>
      <c r="K325" s="7"/>
      <c r="M325" s="7"/>
      <c r="N325" s="7"/>
      <c r="O325" s="7"/>
      <c r="P325" s="7"/>
      <c r="Q325" s="7"/>
      <c r="R325" s="7"/>
      <c r="S325" s="7"/>
      <c r="T325" s="7"/>
      <c r="U325" s="7"/>
      <c r="V325" s="7"/>
      <c r="W325" s="7"/>
      <c r="X325" s="7"/>
      <c r="Y325" s="7"/>
      <c r="Z325" s="7"/>
    </row>
    <row r="326" spans="1:26" ht="14.5" x14ac:dyDescent="0.35">
      <c r="A326" s="7"/>
      <c r="B326" s="7"/>
      <c r="C326" s="7"/>
      <c r="D326" s="7"/>
      <c r="E326" s="7"/>
      <c r="F326" s="7"/>
      <c r="G326" s="7"/>
      <c r="H326" s="7"/>
      <c r="I326" s="7"/>
      <c r="J326" s="7"/>
      <c r="K326" s="7"/>
      <c r="M326" s="7"/>
      <c r="N326" s="7"/>
      <c r="O326" s="7"/>
      <c r="P326" s="7"/>
      <c r="Q326" s="7"/>
      <c r="R326" s="7"/>
      <c r="S326" s="7"/>
      <c r="T326" s="7"/>
      <c r="U326" s="7"/>
      <c r="V326" s="7"/>
      <c r="W326" s="7"/>
      <c r="X326" s="7"/>
      <c r="Y326" s="7"/>
      <c r="Z326" s="7"/>
    </row>
    <row r="327" spans="1:26" ht="14.5" x14ac:dyDescent="0.35">
      <c r="A327" s="7"/>
      <c r="B327" s="7"/>
      <c r="C327" s="7"/>
      <c r="D327" s="7"/>
      <c r="E327" s="7"/>
      <c r="F327" s="7"/>
      <c r="G327" s="7"/>
      <c r="H327" s="7"/>
      <c r="I327" s="7"/>
      <c r="J327" s="7"/>
      <c r="K327" s="7"/>
      <c r="M327" s="7"/>
      <c r="N327" s="7"/>
      <c r="O327" s="7"/>
      <c r="P327" s="7"/>
      <c r="Q327" s="7"/>
      <c r="R327" s="7"/>
      <c r="S327" s="7"/>
      <c r="T327" s="7"/>
      <c r="U327" s="7"/>
      <c r="V327" s="7"/>
      <c r="W327" s="7"/>
      <c r="X327" s="7"/>
      <c r="Y327" s="7"/>
      <c r="Z327" s="7"/>
    </row>
    <row r="328" spans="1:26" ht="14.5" x14ac:dyDescent="0.35">
      <c r="A328" s="7"/>
      <c r="B328" s="7"/>
      <c r="C328" s="7"/>
      <c r="D328" s="7"/>
      <c r="E328" s="7"/>
      <c r="F328" s="7"/>
      <c r="G328" s="7"/>
      <c r="H328" s="7"/>
      <c r="I328" s="7"/>
      <c r="J328" s="7"/>
      <c r="K328" s="7"/>
      <c r="M328" s="7"/>
      <c r="N328" s="7"/>
      <c r="O328" s="7"/>
      <c r="P328" s="7"/>
      <c r="Q328" s="7"/>
      <c r="R328" s="7"/>
      <c r="S328" s="7"/>
      <c r="T328" s="7"/>
      <c r="U328" s="7"/>
      <c r="V328" s="7"/>
      <c r="W328" s="7"/>
      <c r="X328" s="7"/>
      <c r="Y328" s="7"/>
      <c r="Z328" s="7"/>
    </row>
    <row r="329" spans="1:26" ht="14.5" x14ac:dyDescent="0.35">
      <c r="A329" s="7"/>
      <c r="B329" s="7"/>
      <c r="C329" s="7"/>
      <c r="D329" s="7"/>
      <c r="E329" s="7"/>
      <c r="F329" s="7"/>
      <c r="G329" s="7"/>
      <c r="H329" s="7"/>
      <c r="I329" s="7"/>
      <c r="J329" s="7"/>
      <c r="K329" s="7"/>
      <c r="M329" s="7"/>
      <c r="N329" s="7"/>
      <c r="O329" s="7"/>
      <c r="P329" s="7"/>
      <c r="Q329" s="7"/>
      <c r="R329" s="7"/>
      <c r="S329" s="7"/>
      <c r="T329" s="7"/>
      <c r="U329" s="7"/>
      <c r="V329" s="7"/>
      <c r="W329" s="7"/>
      <c r="X329" s="7"/>
      <c r="Y329" s="7"/>
      <c r="Z329" s="7"/>
    </row>
    <row r="330" spans="1:26" ht="14.5" x14ac:dyDescent="0.35">
      <c r="A330" s="7"/>
      <c r="B330" s="7"/>
      <c r="C330" s="7"/>
      <c r="D330" s="7"/>
      <c r="E330" s="7"/>
      <c r="F330" s="7"/>
      <c r="G330" s="7"/>
      <c r="H330" s="7"/>
      <c r="I330" s="7"/>
      <c r="J330" s="7"/>
      <c r="K330" s="7"/>
      <c r="M330" s="7"/>
      <c r="N330" s="7"/>
      <c r="O330" s="7"/>
      <c r="P330" s="7"/>
      <c r="Q330" s="7"/>
      <c r="R330" s="7"/>
      <c r="S330" s="7"/>
      <c r="T330" s="7"/>
      <c r="U330" s="7"/>
      <c r="V330" s="7"/>
      <c r="W330" s="7"/>
      <c r="X330" s="7"/>
      <c r="Y330" s="7"/>
      <c r="Z330" s="7"/>
    </row>
    <row r="331" spans="1:26" ht="14.5" x14ac:dyDescent="0.35">
      <c r="A331" s="7"/>
      <c r="B331" s="7"/>
      <c r="C331" s="7"/>
      <c r="D331" s="7"/>
      <c r="E331" s="7"/>
      <c r="F331" s="7"/>
      <c r="G331" s="7"/>
      <c r="H331" s="7"/>
      <c r="I331" s="7"/>
      <c r="J331" s="7"/>
      <c r="K331" s="7"/>
      <c r="M331" s="7"/>
      <c r="N331" s="7"/>
      <c r="O331" s="7"/>
      <c r="P331" s="7"/>
      <c r="Q331" s="7"/>
      <c r="R331" s="7"/>
      <c r="S331" s="7"/>
      <c r="T331" s="7"/>
      <c r="U331" s="7"/>
      <c r="V331" s="7"/>
      <c r="W331" s="7"/>
      <c r="X331" s="7"/>
      <c r="Y331" s="7"/>
      <c r="Z331" s="7"/>
    </row>
    <row r="332" spans="1:26" ht="14.5" x14ac:dyDescent="0.35">
      <c r="A332" s="7"/>
      <c r="B332" s="7"/>
      <c r="C332" s="7"/>
      <c r="D332" s="7"/>
      <c r="E332" s="7"/>
      <c r="F332" s="7"/>
      <c r="G332" s="7"/>
      <c r="H332" s="7"/>
      <c r="I332" s="7"/>
      <c r="J332" s="7"/>
      <c r="K332" s="7"/>
      <c r="M332" s="7"/>
      <c r="N332" s="7"/>
      <c r="O332" s="7"/>
      <c r="P332" s="7"/>
      <c r="Q332" s="7"/>
      <c r="R332" s="7"/>
      <c r="S332" s="7"/>
      <c r="T332" s="7"/>
      <c r="U332" s="7"/>
      <c r="V332" s="7"/>
      <c r="W332" s="7"/>
      <c r="X332" s="7"/>
      <c r="Y332" s="7"/>
      <c r="Z332" s="7"/>
    </row>
    <row r="333" spans="1:26" ht="14.5" x14ac:dyDescent="0.35">
      <c r="A333" s="7"/>
      <c r="B333" s="7"/>
      <c r="C333" s="7"/>
      <c r="D333" s="7"/>
      <c r="E333" s="7"/>
      <c r="F333" s="7"/>
      <c r="G333" s="7"/>
      <c r="H333" s="7"/>
      <c r="I333" s="7"/>
      <c r="J333" s="7"/>
      <c r="K333" s="7"/>
      <c r="M333" s="7"/>
      <c r="N333" s="7"/>
      <c r="O333" s="7"/>
      <c r="P333" s="7"/>
      <c r="Q333" s="7"/>
      <c r="R333" s="7"/>
      <c r="S333" s="7"/>
      <c r="T333" s="7"/>
      <c r="U333" s="7"/>
      <c r="V333" s="7"/>
      <c r="W333" s="7"/>
      <c r="X333" s="7"/>
      <c r="Y333" s="7"/>
      <c r="Z333" s="7"/>
    </row>
    <row r="334" spans="1:26" ht="14.5" x14ac:dyDescent="0.35">
      <c r="A334" s="7"/>
      <c r="B334" s="7"/>
      <c r="C334" s="7"/>
      <c r="D334" s="7"/>
      <c r="E334" s="7"/>
      <c r="F334" s="7"/>
      <c r="G334" s="7"/>
      <c r="H334" s="7"/>
      <c r="I334" s="7"/>
      <c r="J334" s="7"/>
      <c r="K334" s="7"/>
      <c r="M334" s="7"/>
      <c r="N334" s="7"/>
      <c r="O334" s="7"/>
      <c r="P334" s="7"/>
      <c r="Q334" s="7"/>
      <c r="R334" s="7"/>
      <c r="S334" s="7"/>
      <c r="T334" s="7"/>
      <c r="U334" s="7"/>
      <c r="V334" s="7"/>
      <c r="W334" s="7"/>
      <c r="X334" s="7"/>
      <c r="Y334" s="7"/>
      <c r="Z334" s="7"/>
    </row>
    <row r="335" spans="1:26" ht="14.5" x14ac:dyDescent="0.35">
      <c r="A335" s="7"/>
      <c r="B335" s="7"/>
      <c r="C335" s="7"/>
      <c r="D335" s="7"/>
      <c r="E335" s="7"/>
      <c r="F335" s="7"/>
      <c r="G335" s="7"/>
      <c r="H335" s="7"/>
      <c r="I335" s="7"/>
      <c r="J335" s="7"/>
      <c r="K335" s="7"/>
      <c r="M335" s="7"/>
      <c r="N335" s="7"/>
      <c r="O335" s="7"/>
      <c r="P335" s="7"/>
      <c r="Q335" s="7"/>
      <c r="R335" s="7"/>
      <c r="S335" s="7"/>
      <c r="T335" s="7"/>
      <c r="U335" s="7"/>
      <c r="V335" s="7"/>
      <c r="W335" s="7"/>
      <c r="X335" s="7"/>
      <c r="Y335" s="7"/>
      <c r="Z335" s="7"/>
    </row>
    <row r="336" spans="1:26" ht="14.5" x14ac:dyDescent="0.35">
      <c r="A336" s="7"/>
      <c r="B336" s="7"/>
      <c r="C336" s="7"/>
      <c r="D336" s="7"/>
      <c r="E336" s="7"/>
      <c r="F336" s="7"/>
      <c r="G336" s="7"/>
      <c r="H336" s="7"/>
      <c r="I336" s="7"/>
      <c r="J336" s="7"/>
      <c r="K336" s="7"/>
      <c r="M336" s="7"/>
      <c r="N336" s="7"/>
      <c r="O336" s="7"/>
      <c r="P336" s="7"/>
      <c r="Q336" s="7"/>
      <c r="R336" s="7"/>
      <c r="S336" s="7"/>
      <c r="T336" s="7"/>
      <c r="U336" s="7"/>
      <c r="V336" s="7"/>
      <c r="W336" s="7"/>
      <c r="X336" s="7"/>
      <c r="Y336" s="7"/>
      <c r="Z336" s="7"/>
    </row>
    <row r="337" spans="1:26" ht="14.5" x14ac:dyDescent="0.35">
      <c r="A337" s="7"/>
      <c r="B337" s="7"/>
      <c r="C337" s="7"/>
      <c r="D337" s="7"/>
      <c r="E337" s="7"/>
      <c r="F337" s="7"/>
      <c r="G337" s="7"/>
      <c r="H337" s="7"/>
      <c r="I337" s="7"/>
      <c r="J337" s="7"/>
      <c r="K337" s="7"/>
      <c r="M337" s="7"/>
      <c r="N337" s="7"/>
      <c r="O337" s="7"/>
      <c r="P337" s="7"/>
      <c r="Q337" s="7"/>
      <c r="R337" s="7"/>
      <c r="S337" s="7"/>
      <c r="T337" s="7"/>
      <c r="U337" s="7"/>
      <c r="V337" s="7"/>
      <c r="W337" s="7"/>
      <c r="X337" s="7"/>
      <c r="Y337" s="7"/>
      <c r="Z337" s="7"/>
    </row>
    <row r="338" spans="1:26" ht="14.5" x14ac:dyDescent="0.35">
      <c r="A338" s="7"/>
      <c r="B338" s="7"/>
      <c r="C338" s="7"/>
      <c r="D338" s="7"/>
      <c r="E338" s="7"/>
      <c r="F338" s="7"/>
      <c r="G338" s="7"/>
      <c r="H338" s="7"/>
      <c r="I338" s="7"/>
      <c r="J338" s="7"/>
      <c r="K338" s="7"/>
      <c r="M338" s="7"/>
      <c r="N338" s="7"/>
      <c r="O338" s="7"/>
      <c r="P338" s="7"/>
      <c r="Q338" s="7"/>
      <c r="R338" s="7"/>
      <c r="S338" s="7"/>
      <c r="T338" s="7"/>
      <c r="U338" s="7"/>
      <c r="V338" s="7"/>
      <c r="W338" s="7"/>
      <c r="X338" s="7"/>
      <c r="Y338" s="7"/>
      <c r="Z338" s="7"/>
    </row>
    <row r="339" spans="1:26" ht="14.5" x14ac:dyDescent="0.35">
      <c r="A339" s="7"/>
      <c r="B339" s="7"/>
      <c r="C339" s="7"/>
      <c r="D339" s="7"/>
      <c r="E339" s="7"/>
      <c r="F339" s="7"/>
      <c r="G339" s="7"/>
      <c r="H339" s="7"/>
      <c r="I339" s="7"/>
      <c r="J339" s="7"/>
      <c r="K339" s="7"/>
      <c r="M339" s="7"/>
      <c r="N339" s="7"/>
      <c r="O339" s="7"/>
      <c r="P339" s="7"/>
      <c r="Q339" s="7"/>
      <c r="R339" s="7"/>
      <c r="S339" s="7"/>
      <c r="T339" s="7"/>
      <c r="U339" s="7"/>
      <c r="V339" s="7"/>
      <c r="W339" s="7"/>
      <c r="X339" s="7"/>
      <c r="Y339" s="7"/>
      <c r="Z339" s="7"/>
    </row>
    <row r="340" spans="1:26" ht="14.5" x14ac:dyDescent="0.35">
      <c r="A340" s="7"/>
      <c r="B340" s="7"/>
      <c r="C340" s="7"/>
      <c r="D340" s="7"/>
      <c r="E340" s="7"/>
      <c r="F340" s="7"/>
      <c r="G340" s="7"/>
      <c r="H340" s="7"/>
      <c r="I340" s="7"/>
      <c r="J340" s="7"/>
      <c r="K340" s="7"/>
      <c r="M340" s="7"/>
      <c r="N340" s="7"/>
      <c r="O340" s="7"/>
      <c r="P340" s="7"/>
      <c r="Q340" s="7"/>
      <c r="R340" s="7"/>
      <c r="S340" s="7"/>
      <c r="T340" s="7"/>
      <c r="U340" s="7"/>
      <c r="V340" s="7"/>
      <c r="W340" s="7"/>
      <c r="X340" s="7"/>
      <c r="Y340" s="7"/>
      <c r="Z340" s="7"/>
    </row>
    <row r="341" spans="1:26" ht="14.5" x14ac:dyDescent="0.35">
      <c r="A341" s="7"/>
      <c r="B341" s="7"/>
      <c r="C341" s="7"/>
      <c r="D341" s="7"/>
      <c r="E341" s="7"/>
      <c r="F341" s="7"/>
      <c r="G341" s="7"/>
      <c r="H341" s="7"/>
      <c r="I341" s="7"/>
      <c r="J341" s="7"/>
      <c r="K341" s="7"/>
      <c r="M341" s="7"/>
      <c r="N341" s="7"/>
      <c r="O341" s="7"/>
      <c r="P341" s="7"/>
      <c r="Q341" s="7"/>
      <c r="R341" s="7"/>
      <c r="S341" s="7"/>
      <c r="T341" s="7"/>
      <c r="U341" s="7"/>
      <c r="V341" s="7"/>
      <c r="W341" s="7"/>
      <c r="X341" s="7"/>
      <c r="Y341" s="7"/>
      <c r="Z341" s="7"/>
    </row>
    <row r="342" spans="1:26" ht="14.5" x14ac:dyDescent="0.35">
      <c r="A342" s="7"/>
      <c r="B342" s="7"/>
      <c r="C342" s="7"/>
      <c r="D342" s="7"/>
      <c r="E342" s="7"/>
      <c r="F342" s="7"/>
      <c r="G342" s="7"/>
      <c r="H342" s="7"/>
      <c r="I342" s="7"/>
      <c r="J342" s="7"/>
      <c r="K342" s="7"/>
      <c r="M342" s="7"/>
      <c r="N342" s="7"/>
      <c r="O342" s="7"/>
      <c r="P342" s="7"/>
      <c r="Q342" s="7"/>
      <c r="R342" s="7"/>
      <c r="S342" s="7"/>
      <c r="T342" s="7"/>
      <c r="U342" s="7"/>
      <c r="V342" s="7"/>
      <c r="W342" s="7"/>
      <c r="X342" s="7"/>
      <c r="Y342" s="7"/>
      <c r="Z342" s="7"/>
    </row>
    <row r="343" spans="1:26" ht="14.5" x14ac:dyDescent="0.35">
      <c r="A343" s="7"/>
      <c r="B343" s="7"/>
      <c r="C343" s="7"/>
      <c r="D343" s="7"/>
      <c r="E343" s="7"/>
      <c r="F343" s="7"/>
      <c r="G343" s="7"/>
      <c r="H343" s="7"/>
      <c r="I343" s="7"/>
      <c r="J343" s="7"/>
      <c r="K343" s="7"/>
      <c r="M343" s="7"/>
      <c r="N343" s="7"/>
      <c r="O343" s="7"/>
      <c r="P343" s="7"/>
      <c r="Q343" s="7"/>
      <c r="R343" s="7"/>
      <c r="S343" s="7"/>
      <c r="T343" s="7"/>
      <c r="U343" s="7"/>
      <c r="V343" s="7"/>
      <c r="W343" s="7"/>
      <c r="X343" s="7"/>
      <c r="Y343" s="7"/>
      <c r="Z343" s="7"/>
    </row>
    <row r="344" spans="1:26" ht="14.5" x14ac:dyDescent="0.35">
      <c r="A344" s="7"/>
      <c r="B344" s="7"/>
      <c r="C344" s="7"/>
      <c r="D344" s="7"/>
      <c r="E344" s="7"/>
      <c r="F344" s="7"/>
      <c r="G344" s="7"/>
      <c r="H344" s="7"/>
      <c r="I344" s="7"/>
      <c r="J344" s="7"/>
      <c r="K344" s="7"/>
      <c r="M344" s="7"/>
      <c r="N344" s="7"/>
      <c r="O344" s="7"/>
      <c r="P344" s="7"/>
      <c r="Q344" s="7"/>
      <c r="R344" s="7"/>
      <c r="S344" s="7"/>
      <c r="T344" s="7"/>
      <c r="U344" s="7"/>
      <c r="V344" s="7"/>
      <c r="W344" s="7"/>
      <c r="X344" s="7"/>
      <c r="Y344" s="7"/>
      <c r="Z344" s="7"/>
    </row>
    <row r="345" spans="1:26" ht="14.5" x14ac:dyDescent="0.35">
      <c r="A345" s="7"/>
      <c r="B345" s="7"/>
      <c r="C345" s="7"/>
      <c r="D345" s="7"/>
      <c r="E345" s="7"/>
      <c r="F345" s="7"/>
      <c r="G345" s="7"/>
      <c r="H345" s="7"/>
      <c r="I345" s="7"/>
      <c r="J345" s="7"/>
      <c r="K345" s="7"/>
      <c r="M345" s="7"/>
      <c r="N345" s="7"/>
      <c r="O345" s="7"/>
      <c r="P345" s="7"/>
      <c r="Q345" s="7"/>
      <c r="R345" s="7"/>
      <c r="S345" s="7"/>
      <c r="T345" s="7"/>
      <c r="U345" s="7"/>
      <c r="V345" s="7"/>
      <c r="W345" s="7"/>
      <c r="X345" s="7"/>
      <c r="Y345" s="7"/>
      <c r="Z345" s="7"/>
    </row>
    <row r="346" spans="1:26" ht="14.5" x14ac:dyDescent="0.35">
      <c r="A346" s="7"/>
      <c r="B346" s="7"/>
      <c r="C346" s="7"/>
      <c r="D346" s="7"/>
      <c r="E346" s="7"/>
      <c r="F346" s="7"/>
      <c r="G346" s="7"/>
      <c r="H346" s="7"/>
      <c r="I346" s="7"/>
      <c r="J346" s="7"/>
      <c r="K346" s="7"/>
      <c r="M346" s="7"/>
      <c r="N346" s="7"/>
      <c r="O346" s="7"/>
      <c r="P346" s="7"/>
      <c r="Q346" s="7"/>
      <c r="R346" s="7"/>
      <c r="S346" s="7"/>
      <c r="T346" s="7"/>
      <c r="U346" s="7"/>
      <c r="V346" s="7"/>
      <c r="W346" s="7"/>
      <c r="X346" s="7"/>
      <c r="Y346" s="7"/>
      <c r="Z346" s="7"/>
    </row>
    <row r="347" spans="1:26" ht="14.5" x14ac:dyDescent="0.35">
      <c r="A347" s="7"/>
      <c r="B347" s="7"/>
      <c r="C347" s="7"/>
      <c r="D347" s="7"/>
      <c r="E347" s="7"/>
      <c r="F347" s="7"/>
      <c r="G347" s="7"/>
      <c r="H347" s="7"/>
      <c r="I347" s="7"/>
      <c r="J347" s="7"/>
      <c r="K347" s="7"/>
      <c r="M347" s="7"/>
      <c r="N347" s="7"/>
      <c r="O347" s="7"/>
      <c r="P347" s="7"/>
      <c r="Q347" s="7"/>
      <c r="R347" s="7"/>
      <c r="S347" s="7"/>
      <c r="T347" s="7"/>
      <c r="U347" s="7"/>
      <c r="V347" s="7"/>
      <c r="W347" s="7"/>
      <c r="X347" s="7"/>
      <c r="Y347" s="7"/>
      <c r="Z347" s="7"/>
    </row>
    <row r="348" spans="1:26" ht="14.5" x14ac:dyDescent="0.35">
      <c r="A348" s="7"/>
      <c r="B348" s="7"/>
      <c r="C348" s="7"/>
      <c r="D348" s="7"/>
      <c r="E348" s="7"/>
      <c r="F348" s="7"/>
      <c r="G348" s="7"/>
      <c r="H348" s="7"/>
      <c r="I348" s="7"/>
      <c r="J348" s="7"/>
      <c r="K348" s="7"/>
      <c r="M348" s="7"/>
      <c r="N348" s="7"/>
      <c r="O348" s="7"/>
      <c r="P348" s="7"/>
      <c r="Q348" s="7"/>
      <c r="R348" s="7"/>
      <c r="S348" s="7"/>
      <c r="T348" s="7"/>
      <c r="U348" s="7"/>
      <c r="V348" s="7"/>
      <c r="W348" s="7"/>
      <c r="X348" s="7"/>
      <c r="Y348" s="7"/>
      <c r="Z348" s="7"/>
    </row>
    <row r="349" spans="1:26" ht="14.5" x14ac:dyDescent="0.35">
      <c r="A349" s="7"/>
      <c r="B349" s="7"/>
      <c r="C349" s="7"/>
      <c r="D349" s="7"/>
      <c r="E349" s="7"/>
      <c r="F349" s="7"/>
      <c r="G349" s="7"/>
      <c r="H349" s="7"/>
      <c r="I349" s="7"/>
      <c r="J349" s="7"/>
      <c r="K349" s="7"/>
      <c r="M349" s="7"/>
      <c r="N349" s="7"/>
      <c r="O349" s="7"/>
      <c r="P349" s="7"/>
      <c r="Q349" s="7"/>
      <c r="R349" s="7"/>
      <c r="S349" s="7"/>
      <c r="T349" s="7"/>
      <c r="U349" s="7"/>
      <c r="V349" s="7"/>
      <c r="W349" s="7"/>
      <c r="X349" s="7"/>
      <c r="Y349" s="7"/>
      <c r="Z349" s="7"/>
    </row>
    <row r="350" spans="1:26" ht="14.5" x14ac:dyDescent="0.35">
      <c r="A350" s="7"/>
      <c r="B350" s="7"/>
      <c r="C350" s="7"/>
      <c r="D350" s="7"/>
      <c r="E350" s="7"/>
      <c r="F350" s="7"/>
      <c r="G350" s="7"/>
      <c r="H350" s="7"/>
      <c r="I350" s="7"/>
      <c r="J350" s="7"/>
      <c r="K350" s="7"/>
      <c r="M350" s="7"/>
      <c r="N350" s="7"/>
      <c r="O350" s="7"/>
      <c r="P350" s="7"/>
      <c r="Q350" s="7"/>
      <c r="R350" s="7"/>
      <c r="S350" s="7"/>
      <c r="T350" s="7"/>
      <c r="U350" s="7"/>
      <c r="V350" s="7"/>
      <c r="W350" s="7"/>
      <c r="X350" s="7"/>
      <c r="Y350" s="7"/>
      <c r="Z350" s="7"/>
    </row>
    <row r="351" spans="1:26" ht="14.5" x14ac:dyDescent="0.35">
      <c r="A351" s="7"/>
      <c r="B351" s="7"/>
      <c r="C351" s="7"/>
      <c r="D351" s="7"/>
      <c r="E351" s="7"/>
      <c r="F351" s="7"/>
      <c r="G351" s="7"/>
      <c r="H351" s="7"/>
      <c r="I351" s="7"/>
      <c r="J351" s="7"/>
      <c r="K351" s="7"/>
      <c r="M351" s="7"/>
      <c r="N351" s="7"/>
      <c r="O351" s="7"/>
      <c r="P351" s="7"/>
      <c r="Q351" s="7"/>
      <c r="R351" s="7"/>
      <c r="S351" s="7"/>
      <c r="T351" s="7"/>
      <c r="U351" s="7"/>
      <c r="V351" s="7"/>
      <c r="W351" s="7"/>
      <c r="X351" s="7"/>
      <c r="Y351" s="7"/>
      <c r="Z351" s="7"/>
    </row>
    <row r="352" spans="1:26" ht="14.5" x14ac:dyDescent="0.35">
      <c r="A352" s="7"/>
      <c r="B352" s="7"/>
      <c r="C352" s="7"/>
      <c r="D352" s="7"/>
      <c r="E352" s="7"/>
      <c r="F352" s="7"/>
      <c r="G352" s="7"/>
      <c r="H352" s="7"/>
      <c r="I352" s="7"/>
      <c r="J352" s="7"/>
      <c r="K352" s="7"/>
      <c r="M352" s="7"/>
      <c r="N352" s="7"/>
      <c r="O352" s="7"/>
      <c r="P352" s="7"/>
      <c r="Q352" s="7"/>
      <c r="R352" s="7"/>
      <c r="S352" s="7"/>
      <c r="T352" s="7"/>
      <c r="U352" s="7"/>
      <c r="V352" s="7"/>
      <c r="W352" s="7"/>
      <c r="X352" s="7"/>
      <c r="Y352" s="7"/>
      <c r="Z352" s="7"/>
    </row>
    <row r="353" spans="1:26" ht="14.5" x14ac:dyDescent="0.35">
      <c r="A353" s="7"/>
      <c r="B353" s="7"/>
      <c r="C353" s="7"/>
      <c r="D353" s="7"/>
      <c r="E353" s="7"/>
      <c r="F353" s="7"/>
      <c r="G353" s="7"/>
      <c r="H353" s="7"/>
      <c r="I353" s="7"/>
      <c r="J353" s="7"/>
      <c r="K353" s="7"/>
      <c r="M353" s="7"/>
      <c r="N353" s="7"/>
      <c r="O353" s="7"/>
      <c r="P353" s="7"/>
      <c r="Q353" s="7"/>
      <c r="R353" s="7"/>
      <c r="S353" s="7"/>
      <c r="T353" s="7"/>
      <c r="U353" s="7"/>
      <c r="V353" s="7"/>
      <c r="W353" s="7"/>
      <c r="X353" s="7"/>
      <c r="Y353" s="7"/>
      <c r="Z353" s="7"/>
    </row>
    <row r="354" spans="1:26" ht="14.5" x14ac:dyDescent="0.35">
      <c r="A354" s="7"/>
      <c r="B354" s="7"/>
      <c r="C354" s="7"/>
      <c r="D354" s="7"/>
      <c r="E354" s="7"/>
      <c r="F354" s="7"/>
      <c r="G354" s="7"/>
      <c r="H354" s="7"/>
      <c r="I354" s="7"/>
      <c r="J354" s="7"/>
      <c r="K354" s="7"/>
      <c r="M354" s="7"/>
      <c r="N354" s="7"/>
      <c r="O354" s="7"/>
      <c r="P354" s="7"/>
      <c r="Q354" s="7"/>
      <c r="R354" s="7"/>
      <c r="S354" s="7"/>
      <c r="T354" s="7"/>
      <c r="U354" s="7"/>
      <c r="V354" s="7"/>
      <c r="W354" s="7"/>
      <c r="X354" s="7"/>
      <c r="Y354" s="7"/>
      <c r="Z354" s="7"/>
    </row>
    <row r="355" spans="1:26" ht="14.5" x14ac:dyDescent="0.35">
      <c r="A355" s="7"/>
      <c r="B355" s="7"/>
      <c r="C355" s="7"/>
      <c r="D355" s="7"/>
      <c r="E355" s="7"/>
      <c r="F355" s="7"/>
      <c r="G355" s="7"/>
      <c r="H355" s="7"/>
      <c r="I355" s="7"/>
      <c r="J355" s="7"/>
      <c r="K355" s="7"/>
      <c r="M355" s="7"/>
      <c r="N355" s="7"/>
      <c r="O355" s="7"/>
      <c r="P355" s="7"/>
      <c r="Q355" s="7"/>
      <c r="R355" s="7"/>
      <c r="S355" s="7"/>
      <c r="T355" s="7"/>
      <c r="U355" s="7"/>
      <c r="V355" s="7"/>
      <c r="W355" s="7"/>
      <c r="X355" s="7"/>
      <c r="Y355" s="7"/>
      <c r="Z355" s="7"/>
    </row>
    <row r="356" spans="1:26" ht="14.5" x14ac:dyDescent="0.35">
      <c r="A356" s="7"/>
      <c r="B356" s="7"/>
      <c r="C356" s="7"/>
      <c r="D356" s="7"/>
      <c r="E356" s="7"/>
      <c r="F356" s="7"/>
      <c r="G356" s="7"/>
      <c r="H356" s="7"/>
      <c r="I356" s="7"/>
      <c r="J356" s="7"/>
      <c r="K356" s="7"/>
      <c r="M356" s="7"/>
      <c r="N356" s="7"/>
      <c r="O356" s="7"/>
      <c r="P356" s="7"/>
      <c r="Q356" s="7"/>
      <c r="R356" s="7"/>
      <c r="S356" s="7"/>
      <c r="T356" s="7"/>
      <c r="U356" s="7"/>
      <c r="V356" s="7"/>
      <c r="W356" s="7"/>
      <c r="X356" s="7"/>
      <c r="Y356" s="7"/>
      <c r="Z356" s="7"/>
    </row>
    <row r="357" spans="1:26" ht="14.5" x14ac:dyDescent="0.35">
      <c r="A357" s="7"/>
      <c r="B357" s="7"/>
      <c r="C357" s="7"/>
      <c r="D357" s="7"/>
      <c r="E357" s="7"/>
      <c r="F357" s="7"/>
      <c r="G357" s="7"/>
      <c r="H357" s="7"/>
      <c r="I357" s="7"/>
      <c r="J357" s="7"/>
      <c r="K357" s="7"/>
      <c r="M357" s="7"/>
      <c r="N357" s="7"/>
      <c r="O357" s="7"/>
      <c r="P357" s="7"/>
      <c r="Q357" s="7"/>
      <c r="R357" s="7"/>
      <c r="S357" s="7"/>
      <c r="T357" s="7"/>
      <c r="U357" s="7"/>
      <c r="V357" s="7"/>
      <c r="W357" s="7"/>
      <c r="X357" s="7"/>
      <c r="Y357" s="7"/>
      <c r="Z357" s="7"/>
    </row>
    <row r="358" spans="1:26" ht="14.5" x14ac:dyDescent="0.35">
      <c r="A358" s="7"/>
      <c r="B358" s="7"/>
      <c r="C358" s="7"/>
      <c r="D358" s="7"/>
      <c r="E358" s="7"/>
      <c r="F358" s="7"/>
      <c r="G358" s="7"/>
      <c r="H358" s="7"/>
      <c r="I358" s="7"/>
      <c r="J358" s="7"/>
      <c r="K358" s="7"/>
      <c r="M358" s="7"/>
      <c r="N358" s="7"/>
      <c r="O358" s="7"/>
      <c r="P358" s="7"/>
      <c r="Q358" s="7"/>
      <c r="R358" s="7"/>
      <c r="S358" s="7"/>
      <c r="T358" s="7"/>
      <c r="U358" s="7"/>
      <c r="V358" s="7"/>
      <c r="W358" s="7"/>
      <c r="X358" s="7"/>
      <c r="Y358" s="7"/>
      <c r="Z358" s="7"/>
    </row>
    <row r="359" spans="1:26" ht="14.5" x14ac:dyDescent="0.35">
      <c r="A359" s="7"/>
      <c r="B359" s="7"/>
      <c r="C359" s="7"/>
      <c r="D359" s="7"/>
      <c r="E359" s="7"/>
      <c r="F359" s="7"/>
      <c r="G359" s="7"/>
      <c r="H359" s="7"/>
      <c r="I359" s="7"/>
      <c r="J359" s="7"/>
      <c r="K359" s="7"/>
      <c r="M359" s="7"/>
      <c r="N359" s="7"/>
      <c r="O359" s="7"/>
      <c r="P359" s="7"/>
      <c r="Q359" s="7"/>
      <c r="R359" s="7"/>
      <c r="S359" s="7"/>
      <c r="T359" s="7"/>
      <c r="U359" s="7"/>
      <c r="V359" s="7"/>
      <c r="W359" s="7"/>
      <c r="X359" s="7"/>
      <c r="Y359" s="7"/>
      <c r="Z359" s="7"/>
    </row>
    <row r="360" spans="1:26" ht="14.5" x14ac:dyDescent="0.35">
      <c r="A360" s="7"/>
      <c r="B360" s="7"/>
      <c r="C360" s="7"/>
      <c r="D360" s="7"/>
      <c r="E360" s="7"/>
      <c r="F360" s="7"/>
      <c r="G360" s="7"/>
      <c r="H360" s="7"/>
      <c r="I360" s="7"/>
      <c r="J360" s="7"/>
      <c r="K360" s="7"/>
      <c r="M360" s="7"/>
      <c r="N360" s="7"/>
      <c r="O360" s="7"/>
      <c r="P360" s="7"/>
      <c r="Q360" s="7"/>
      <c r="R360" s="7"/>
      <c r="S360" s="7"/>
      <c r="T360" s="7"/>
      <c r="U360" s="7"/>
      <c r="V360" s="7"/>
      <c r="W360" s="7"/>
      <c r="X360" s="7"/>
      <c r="Y360" s="7"/>
      <c r="Z360" s="7"/>
    </row>
    <row r="361" spans="1:26" ht="14.5" x14ac:dyDescent="0.35">
      <c r="A361" s="7"/>
      <c r="B361" s="7"/>
      <c r="C361" s="7"/>
      <c r="D361" s="7"/>
      <c r="E361" s="7"/>
      <c r="F361" s="7"/>
      <c r="G361" s="7"/>
      <c r="H361" s="7"/>
      <c r="I361" s="7"/>
      <c r="J361" s="7"/>
      <c r="K361" s="7"/>
      <c r="M361" s="7"/>
      <c r="N361" s="7"/>
      <c r="O361" s="7"/>
      <c r="P361" s="7"/>
      <c r="Q361" s="7"/>
      <c r="R361" s="7"/>
      <c r="S361" s="7"/>
      <c r="T361" s="7"/>
      <c r="U361" s="7"/>
      <c r="V361" s="7"/>
      <c r="W361" s="7"/>
      <c r="X361" s="7"/>
      <c r="Y361" s="7"/>
      <c r="Z361" s="7"/>
    </row>
    <row r="362" spans="1:26" ht="14.5" x14ac:dyDescent="0.35">
      <c r="A362" s="7"/>
      <c r="B362" s="7"/>
      <c r="C362" s="7"/>
      <c r="D362" s="7"/>
      <c r="E362" s="7"/>
      <c r="F362" s="7"/>
      <c r="G362" s="7"/>
      <c r="H362" s="7"/>
      <c r="I362" s="7"/>
      <c r="J362" s="7"/>
      <c r="K362" s="7"/>
      <c r="M362" s="7"/>
      <c r="N362" s="7"/>
      <c r="O362" s="7"/>
      <c r="P362" s="7"/>
      <c r="Q362" s="7"/>
      <c r="R362" s="7"/>
      <c r="S362" s="7"/>
      <c r="T362" s="7"/>
      <c r="U362" s="7"/>
      <c r="V362" s="7"/>
      <c r="W362" s="7"/>
      <c r="X362" s="7"/>
      <c r="Y362" s="7"/>
      <c r="Z362" s="7"/>
    </row>
    <row r="363" spans="1:26" ht="14.5" x14ac:dyDescent="0.35">
      <c r="A363" s="7"/>
      <c r="B363" s="7"/>
      <c r="C363" s="7"/>
      <c r="D363" s="7"/>
      <c r="E363" s="7"/>
      <c r="F363" s="7"/>
      <c r="G363" s="7"/>
      <c r="H363" s="7"/>
      <c r="I363" s="7"/>
      <c r="J363" s="7"/>
      <c r="K363" s="7"/>
      <c r="M363" s="7"/>
      <c r="N363" s="7"/>
      <c r="O363" s="7"/>
      <c r="P363" s="7"/>
      <c r="Q363" s="7"/>
      <c r="R363" s="7"/>
      <c r="S363" s="7"/>
      <c r="T363" s="7"/>
      <c r="U363" s="7"/>
      <c r="V363" s="7"/>
      <c r="W363" s="7"/>
      <c r="X363" s="7"/>
      <c r="Y363" s="7"/>
      <c r="Z363" s="7"/>
    </row>
    <row r="364" spans="1:26" ht="14.5" x14ac:dyDescent="0.35">
      <c r="A364" s="7"/>
      <c r="B364" s="7"/>
      <c r="C364" s="7"/>
      <c r="D364" s="7"/>
      <c r="E364" s="7"/>
      <c r="F364" s="7"/>
      <c r="G364" s="7"/>
      <c r="H364" s="7"/>
      <c r="I364" s="7"/>
      <c r="J364" s="7"/>
      <c r="K364" s="7"/>
      <c r="M364" s="7"/>
      <c r="N364" s="7"/>
      <c r="O364" s="7"/>
      <c r="P364" s="7"/>
      <c r="Q364" s="7"/>
      <c r="R364" s="7"/>
      <c r="S364" s="7"/>
      <c r="T364" s="7"/>
      <c r="U364" s="7"/>
      <c r="V364" s="7"/>
      <c r="W364" s="7"/>
      <c r="X364" s="7"/>
      <c r="Y364" s="7"/>
      <c r="Z364" s="7"/>
    </row>
    <row r="365" spans="1:26" ht="14.5" x14ac:dyDescent="0.35">
      <c r="A365" s="7"/>
      <c r="B365" s="7"/>
      <c r="C365" s="7"/>
      <c r="D365" s="7"/>
      <c r="E365" s="7"/>
      <c r="F365" s="7"/>
      <c r="G365" s="7"/>
      <c r="H365" s="7"/>
      <c r="I365" s="7"/>
      <c r="J365" s="7"/>
      <c r="K365" s="7"/>
      <c r="M365" s="7"/>
      <c r="N365" s="7"/>
      <c r="O365" s="7"/>
      <c r="P365" s="7"/>
      <c r="Q365" s="7"/>
      <c r="R365" s="7"/>
      <c r="S365" s="7"/>
      <c r="T365" s="7"/>
      <c r="U365" s="7"/>
      <c r="V365" s="7"/>
      <c r="W365" s="7"/>
      <c r="X365" s="7"/>
      <c r="Y365" s="7"/>
      <c r="Z365" s="7"/>
    </row>
    <row r="366" spans="1:26" ht="14.5" x14ac:dyDescent="0.35">
      <c r="A366" s="7"/>
      <c r="B366" s="7"/>
      <c r="C366" s="7"/>
      <c r="D366" s="7"/>
      <c r="E366" s="7"/>
      <c r="F366" s="7"/>
      <c r="G366" s="7"/>
      <c r="H366" s="7"/>
      <c r="I366" s="7"/>
      <c r="J366" s="7"/>
      <c r="K366" s="7"/>
      <c r="M366" s="7"/>
      <c r="N366" s="7"/>
      <c r="O366" s="7"/>
      <c r="P366" s="7"/>
      <c r="Q366" s="7"/>
      <c r="R366" s="7"/>
      <c r="S366" s="7"/>
      <c r="T366" s="7"/>
      <c r="U366" s="7"/>
      <c r="V366" s="7"/>
      <c r="W366" s="7"/>
      <c r="X366" s="7"/>
      <c r="Y366" s="7"/>
      <c r="Z366" s="7"/>
    </row>
    <row r="367" spans="1:26" ht="14.5" x14ac:dyDescent="0.35">
      <c r="A367" s="7"/>
      <c r="B367" s="7"/>
      <c r="C367" s="7"/>
      <c r="D367" s="7"/>
      <c r="E367" s="7"/>
      <c r="F367" s="7"/>
      <c r="G367" s="7"/>
      <c r="H367" s="7"/>
      <c r="I367" s="7"/>
      <c r="J367" s="7"/>
      <c r="K367" s="7"/>
      <c r="M367" s="7"/>
      <c r="N367" s="7"/>
      <c r="O367" s="7"/>
      <c r="P367" s="7"/>
      <c r="Q367" s="7"/>
      <c r="R367" s="7"/>
      <c r="S367" s="7"/>
      <c r="T367" s="7"/>
      <c r="U367" s="7"/>
      <c r="V367" s="7"/>
      <c r="W367" s="7"/>
      <c r="X367" s="7"/>
      <c r="Y367" s="7"/>
      <c r="Z367" s="7"/>
    </row>
    <row r="368" spans="1:26" ht="14.5" x14ac:dyDescent="0.35">
      <c r="A368" s="7"/>
      <c r="B368" s="7"/>
      <c r="C368" s="7"/>
      <c r="D368" s="7"/>
      <c r="E368" s="7"/>
      <c r="F368" s="7"/>
      <c r="G368" s="7"/>
      <c r="H368" s="7"/>
      <c r="I368" s="7"/>
      <c r="J368" s="7"/>
      <c r="K368" s="7"/>
      <c r="M368" s="7"/>
      <c r="N368" s="7"/>
      <c r="O368" s="7"/>
      <c r="P368" s="7"/>
      <c r="Q368" s="7"/>
      <c r="R368" s="7"/>
      <c r="S368" s="7"/>
      <c r="T368" s="7"/>
      <c r="U368" s="7"/>
      <c r="V368" s="7"/>
      <c r="W368" s="7"/>
      <c r="X368" s="7"/>
      <c r="Y368" s="7"/>
      <c r="Z368" s="7"/>
    </row>
    <row r="369" spans="1:26" ht="14.5" x14ac:dyDescent="0.35">
      <c r="A369" s="7"/>
      <c r="B369" s="7"/>
      <c r="C369" s="7"/>
      <c r="D369" s="7"/>
      <c r="E369" s="7"/>
      <c r="F369" s="7"/>
      <c r="G369" s="7"/>
      <c r="H369" s="7"/>
      <c r="I369" s="7"/>
      <c r="J369" s="7"/>
      <c r="K369" s="7"/>
      <c r="M369" s="7"/>
      <c r="N369" s="7"/>
      <c r="O369" s="7"/>
      <c r="P369" s="7"/>
      <c r="Q369" s="7"/>
      <c r="R369" s="7"/>
      <c r="S369" s="7"/>
      <c r="T369" s="7"/>
      <c r="U369" s="7"/>
      <c r="V369" s="7"/>
      <c r="W369" s="7"/>
      <c r="X369" s="7"/>
      <c r="Y369" s="7"/>
      <c r="Z369" s="7"/>
    </row>
    <row r="370" spans="1:26" ht="14.5" x14ac:dyDescent="0.35">
      <c r="A370" s="7"/>
      <c r="B370" s="7"/>
      <c r="C370" s="7"/>
      <c r="D370" s="7"/>
      <c r="E370" s="7"/>
      <c r="F370" s="7"/>
      <c r="G370" s="7"/>
      <c r="H370" s="7"/>
      <c r="I370" s="7"/>
      <c r="J370" s="7"/>
      <c r="K370" s="7"/>
      <c r="M370" s="7"/>
      <c r="N370" s="7"/>
      <c r="O370" s="7"/>
      <c r="P370" s="7"/>
      <c r="Q370" s="7"/>
      <c r="R370" s="7"/>
      <c r="S370" s="7"/>
      <c r="T370" s="7"/>
      <c r="U370" s="7"/>
      <c r="V370" s="7"/>
      <c r="W370" s="7"/>
      <c r="X370" s="7"/>
      <c r="Y370" s="7"/>
      <c r="Z370" s="7"/>
    </row>
    <row r="371" spans="1:26" ht="14.5" x14ac:dyDescent="0.35">
      <c r="A371" s="7"/>
      <c r="B371" s="7"/>
      <c r="C371" s="7"/>
      <c r="D371" s="7"/>
      <c r="E371" s="7"/>
      <c r="F371" s="7"/>
      <c r="G371" s="7"/>
      <c r="H371" s="7"/>
      <c r="I371" s="7"/>
      <c r="J371" s="7"/>
      <c r="K371" s="7"/>
      <c r="M371" s="7"/>
      <c r="N371" s="7"/>
      <c r="O371" s="7"/>
      <c r="P371" s="7"/>
      <c r="Q371" s="7"/>
      <c r="R371" s="7"/>
      <c r="S371" s="7"/>
      <c r="T371" s="7"/>
      <c r="U371" s="7"/>
      <c r="V371" s="7"/>
      <c r="W371" s="7"/>
      <c r="X371" s="7"/>
      <c r="Y371" s="7"/>
      <c r="Z371" s="7"/>
    </row>
    <row r="372" spans="1:26" ht="14.5" x14ac:dyDescent="0.35">
      <c r="A372" s="7"/>
      <c r="B372" s="7"/>
      <c r="C372" s="7"/>
      <c r="D372" s="7"/>
      <c r="E372" s="7"/>
      <c r="F372" s="7"/>
      <c r="G372" s="7"/>
      <c r="H372" s="7"/>
      <c r="I372" s="7"/>
      <c r="J372" s="7"/>
      <c r="K372" s="7"/>
      <c r="M372" s="7"/>
      <c r="N372" s="7"/>
      <c r="O372" s="7"/>
      <c r="P372" s="7"/>
      <c r="Q372" s="7"/>
      <c r="R372" s="7"/>
      <c r="S372" s="7"/>
      <c r="T372" s="7"/>
      <c r="U372" s="7"/>
      <c r="V372" s="7"/>
      <c r="W372" s="7"/>
      <c r="X372" s="7"/>
      <c r="Y372" s="7"/>
      <c r="Z372" s="7"/>
    </row>
    <row r="373" spans="1:26" ht="14.5" x14ac:dyDescent="0.35">
      <c r="A373" s="7"/>
      <c r="B373" s="7"/>
      <c r="C373" s="7"/>
      <c r="D373" s="7"/>
      <c r="E373" s="7"/>
      <c r="F373" s="7"/>
      <c r="G373" s="7"/>
      <c r="H373" s="7"/>
      <c r="I373" s="7"/>
      <c r="J373" s="7"/>
      <c r="K373" s="7"/>
      <c r="M373" s="7"/>
      <c r="N373" s="7"/>
      <c r="O373" s="7"/>
      <c r="P373" s="7"/>
      <c r="Q373" s="7"/>
      <c r="R373" s="7"/>
      <c r="S373" s="7"/>
      <c r="T373" s="7"/>
      <c r="U373" s="7"/>
      <c r="V373" s="7"/>
      <c r="W373" s="7"/>
      <c r="X373" s="7"/>
      <c r="Y373" s="7"/>
      <c r="Z373" s="7"/>
    </row>
    <row r="374" spans="1:26" ht="14.5" x14ac:dyDescent="0.35">
      <c r="A374" s="7"/>
      <c r="B374" s="7"/>
      <c r="C374" s="7"/>
      <c r="D374" s="7"/>
      <c r="E374" s="7"/>
      <c r="F374" s="7"/>
      <c r="G374" s="7"/>
      <c r="H374" s="7"/>
      <c r="I374" s="7"/>
      <c r="J374" s="7"/>
      <c r="K374" s="7"/>
      <c r="M374" s="7"/>
      <c r="N374" s="7"/>
      <c r="O374" s="7"/>
      <c r="P374" s="7"/>
      <c r="Q374" s="7"/>
      <c r="R374" s="7"/>
      <c r="S374" s="7"/>
      <c r="T374" s="7"/>
      <c r="U374" s="7"/>
      <c r="V374" s="7"/>
      <c r="W374" s="7"/>
      <c r="X374" s="7"/>
      <c r="Y374" s="7"/>
      <c r="Z374" s="7"/>
    </row>
    <row r="375" spans="1:26" ht="14.5" x14ac:dyDescent="0.35">
      <c r="A375" s="7"/>
      <c r="B375" s="7"/>
      <c r="C375" s="7"/>
      <c r="D375" s="7"/>
      <c r="E375" s="7"/>
      <c r="F375" s="7"/>
      <c r="G375" s="7"/>
      <c r="H375" s="7"/>
      <c r="I375" s="7"/>
      <c r="J375" s="7"/>
      <c r="K375" s="7"/>
      <c r="M375" s="7"/>
      <c r="N375" s="7"/>
      <c r="O375" s="7"/>
      <c r="P375" s="7"/>
      <c r="Q375" s="7"/>
      <c r="R375" s="7"/>
      <c r="S375" s="7"/>
      <c r="T375" s="7"/>
      <c r="U375" s="7"/>
      <c r="V375" s="7"/>
      <c r="W375" s="7"/>
      <c r="X375" s="7"/>
      <c r="Y375" s="7"/>
      <c r="Z375" s="7"/>
    </row>
    <row r="376" spans="1:26" ht="14.5" x14ac:dyDescent="0.35">
      <c r="A376" s="7"/>
      <c r="B376" s="7"/>
      <c r="C376" s="7"/>
      <c r="D376" s="7"/>
      <c r="E376" s="7"/>
      <c r="F376" s="7"/>
      <c r="G376" s="7"/>
      <c r="H376" s="7"/>
      <c r="I376" s="7"/>
      <c r="J376" s="7"/>
      <c r="K376" s="7"/>
      <c r="M376" s="7"/>
      <c r="N376" s="7"/>
      <c r="O376" s="7"/>
      <c r="P376" s="7"/>
      <c r="Q376" s="7"/>
      <c r="R376" s="7"/>
      <c r="S376" s="7"/>
      <c r="T376" s="7"/>
      <c r="U376" s="7"/>
      <c r="V376" s="7"/>
      <c r="W376" s="7"/>
      <c r="X376" s="7"/>
      <c r="Y376" s="7"/>
      <c r="Z376" s="7"/>
    </row>
    <row r="377" spans="1:26" ht="14.5" x14ac:dyDescent="0.35">
      <c r="A377" s="7"/>
      <c r="B377" s="7"/>
      <c r="C377" s="7"/>
      <c r="D377" s="7"/>
      <c r="E377" s="7"/>
      <c r="F377" s="7"/>
      <c r="G377" s="7"/>
      <c r="H377" s="7"/>
      <c r="I377" s="7"/>
      <c r="J377" s="7"/>
      <c r="K377" s="7"/>
      <c r="M377" s="7"/>
      <c r="N377" s="7"/>
      <c r="O377" s="7"/>
      <c r="P377" s="7"/>
      <c r="Q377" s="7"/>
      <c r="R377" s="7"/>
      <c r="S377" s="7"/>
      <c r="T377" s="7"/>
      <c r="U377" s="7"/>
      <c r="V377" s="7"/>
      <c r="W377" s="7"/>
      <c r="X377" s="7"/>
      <c r="Y377" s="7"/>
      <c r="Z377" s="7"/>
    </row>
    <row r="378" spans="1:26" ht="14.5" x14ac:dyDescent="0.35">
      <c r="A378" s="7"/>
      <c r="B378" s="7"/>
      <c r="C378" s="7"/>
      <c r="D378" s="7"/>
      <c r="E378" s="7"/>
      <c r="F378" s="7"/>
      <c r="G378" s="7"/>
      <c r="H378" s="7"/>
      <c r="I378" s="7"/>
      <c r="J378" s="7"/>
      <c r="K378" s="7"/>
      <c r="M378" s="7"/>
      <c r="N378" s="7"/>
      <c r="O378" s="7"/>
      <c r="P378" s="7"/>
      <c r="Q378" s="7"/>
      <c r="R378" s="7"/>
      <c r="S378" s="7"/>
      <c r="T378" s="7"/>
      <c r="U378" s="7"/>
      <c r="V378" s="7"/>
      <c r="W378" s="7"/>
      <c r="X378" s="7"/>
      <c r="Y378" s="7"/>
      <c r="Z378" s="7"/>
    </row>
    <row r="379" spans="1:26" ht="14.5" x14ac:dyDescent="0.35">
      <c r="A379" s="7"/>
      <c r="B379" s="7"/>
      <c r="C379" s="7"/>
      <c r="D379" s="7"/>
      <c r="E379" s="7"/>
      <c r="F379" s="7"/>
      <c r="G379" s="7"/>
      <c r="H379" s="7"/>
      <c r="I379" s="7"/>
      <c r="J379" s="7"/>
      <c r="K379" s="7"/>
      <c r="M379" s="7"/>
      <c r="N379" s="7"/>
      <c r="O379" s="7"/>
      <c r="P379" s="7"/>
      <c r="Q379" s="7"/>
      <c r="R379" s="7"/>
      <c r="S379" s="7"/>
      <c r="T379" s="7"/>
      <c r="U379" s="7"/>
      <c r="V379" s="7"/>
      <c r="W379" s="7"/>
      <c r="X379" s="7"/>
      <c r="Y379" s="7"/>
      <c r="Z379" s="7"/>
    </row>
    <row r="380" spans="1:26" ht="14.5" x14ac:dyDescent="0.35">
      <c r="A380" s="7"/>
      <c r="B380" s="7"/>
      <c r="C380" s="7"/>
      <c r="D380" s="7"/>
      <c r="E380" s="7"/>
      <c r="F380" s="7"/>
      <c r="G380" s="7"/>
      <c r="H380" s="7"/>
      <c r="I380" s="7"/>
      <c r="J380" s="7"/>
      <c r="K380" s="7"/>
      <c r="M380" s="7"/>
      <c r="N380" s="7"/>
      <c r="O380" s="7"/>
      <c r="P380" s="7"/>
      <c r="Q380" s="7"/>
      <c r="R380" s="7"/>
      <c r="S380" s="7"/>
      <c r="T380" s="7"/>
      <c r="U380" s="7"/>
      <c r="V380" s="7"/>
      <c r="W380" s="7"/>
      <c r="X380" s="7"/>
      <c r="Y380" s="7"/>
      <c r="Z380" s="7"/>
    </row>
    <row r="381" spans="1:26" ht="14.5" x14ac:dyDescent="0.35">
      <c r="A381" s="7"/>
      <c r="B381" s="7"/>
      <c r="C381" s="7"/>
      <c r="D381" s="7"/>
      <c r="E381" s="7"/>
      <c r="F381" s="7"/>
      <c r="G381" s="7"/>
      <c r="H381" s="7"/>
      <c r="I381" s="7"/>
      <c r="J381" s="7"/>
      <c r="K381" s="7"/>
      <c r="M381" s="7"/>
      <c r="N381" s="7"/>
      <c r="O381" s="7"/>
      <c r="P381" s="7"/>
      <c r="Q381" s="7"/>
      <c r="R381" s="7"/>
      <c r="S381" s="7"/>
      <c r="T381" s="7"/>
      <c r="U381" s="7"/>
      <c r="V381" s="7"/>
      <c r="W381" s="7"/>
      <c r="X381" s="7"/>
      <c r="Y381" s="7"/>
      <c r="Z381" s="7"/>
    </row>
    <row r="382" spans="1:26" ht="14.5" x14ac:dyDescent="0.35">
      <c r="A382" s="7"/>
      <c r="B382" s="7"/>
      <c r="C382" s="7"/>
      <c r="D382" s="7"/>
      <c r="E382" s="7"/>
      <c r="F382" s="7"/>
      <c r="G382" s="7"/>
      <c r="H382" s="7"/>
      <c r="I382" s="7"/>
      <c r="J382" s="7"/>
      <c r="K382" s="7"/>
      <c r="M382" s="7"/>
      <c r="N382" s="7"/>
      <c r="O382" s="7"/>
      <c r="P382" s="7"/>
      <c r="Q382" s="7"/>
      <c r="R382" s="7"/>
      <c r="S382" s="7"/>
      <c r="T382" s="7"/>
      <c r="U382" s="7"/>
      <c r="V382" s="7"/>
      <c r="W382" s="7"/>
      <c r="X382" s="7"/>
      <c r="Y382" s="7"/>
      <c r="Z382" s="7"/>
    </row>
    <row r="383" spans="1:26" ht="14.5" x14ac:dyDescent="0.35">
      <c r="A383" s="7"/>
      <c r="B383" s="7"/>
      <c r="C383" s="7"/>
      <c r="D383" s="7"/>
      <c r="E383" s="7"/>
      <c r="F383" s="7"/>
      <c r="G383" s="7"/>
      <c r="H383" s="7"/>
      <c r="I383" s="7"/>
      <c r="J383" s="7"/>
      <c r="K383" s="7"/>
      <c r="M383" s="7"/>
      <c r="N383" s="7"/>
      <c r="O383" s="7"/>
      <c r="P383" s="7"/>
      <c r="Q383" s="7"/>
      <c r="R383" s="7"/>
      <c r="S383" s="7"/>
      <c r="T383" s="7"/>
      <c r="U383" s="7"/>
      <c r="V383" s="7"/>
      <c r="W383" s="7"/>
      <c r="X383" s="7"/>
      <c r="Y383" s="7"/>
      <c r="Z383" s="7"/>
    </row>
    <row r="384" spans="1:26" ht="14.5" x14ac:dyDescent="0.35">
      <c r="A384" s="7"/>
      <c r="B384" s="7"/>
      <c r="C384" s="7"/>
      <c r="D384" s="7"/>
      <c r="E384" s="7"/>
      <c r="F384" s="7"/>
      <c r="G384" s="7"/>
      <c r="H384" s="7"/>
      <c r="I384" s="7"/>
      <c r="J384" s="7"/>
      <c r="K384" s="7"/>
      <c r="M384" s="7"/>
      <c r="N384" s="7"/>
      <c r="O384" s="7"/>
      <c r="P384" s="7"/>
      <c r="Q384" s="7"/>
      <c r="R384" s="7"/>
      <c r="S384" s="7"/>
      <c r="T384" s="7"/>
      <c r="U384" s="7"/>
      <c r="V384" s="7"/>
      <c r="W384" s="7"/>
      <c r="X384" s="7"/>
      <c r="Y384" s="7"/>
      <c r="Z384" s="7"/>
    </row>
    <row r="385" spans="1:26" ht="14.5" x14ac:dyDescent="0.35">
      <c r="A385" s="7"/>
      <c r="B385" s="7"/>
      <c r="C385" s="7"/>
      <c r="D385" s="7"/>
      <c r="E385" s="7"/>
      <c r="F385" s="7"/>
      <c r="G385" s="7"/>
      <c r="H385" s="7"/>
      <c r="I385" s="7"/>
      <c r="J385" s="7"/>
      <c r="K385" s="7"/>
      <c r="M385" s="7"/>
      <c r="N385" s="7"/>
      <c r="O385" s="7"/>
      <c r="P385" s="7"/>
      <c r="Q385" s="7"/>
      <c r="R385" s="7"/>
      <c r="S385" s="7"/>
      <c r="T385" s="7"/>
      <c r="U385" s="7"/>
      <c r="V385" s="7"/>
      <c r="W385" s="7"/>
      <c r="X385" s="7"/>
      <c r="Y385" s="7"/>
      <c r="Z385" s="7"/>
    </row>
    <row r="386" spans="1:26" ht="14.5" x14ac:dyDescent="0.35">
      <c r="A386" s="7"/>
      <c r="B386" s="7"/>
      <c r="C386" s="7"/>
      <c r="D386" s="7"/>
      <c r="E386" s="7"/>
      <c r="F386" s="7"/>
      <c r="G386" s="7"/>
      <c r="H386" s="7"/>
      <c r="I386" s="7"/>
      <c r="J386" s="7"/>
      <c r="K386" s="7"/>
      <c r="M386" s="7"/>
      <c r="N386" s="7"/>
      <c r="O386" s="7"/>
      <c r="P386" s="7"/>
      <c r="Q386" s="7"/>
      <c r="R386" s="7"/>
      <c r="S386" s="7"/>
      <c r="T386" s="7"/>
      <c r="U386" s="7"/>
      <c r="V386" s="7"/>
      <c r="W386" s="7"/>
      <c r="X386" s="7"/>
      <c r="Y386" s="7"/>
      <c r="Z386" s="7"/>
    </row>
    <row r="387" spans="1:26" ht="14.5" x14ac:dyDescent="0.35">
      <c r="A387" s="7"/>
      <c r="B387" s="7"/>
      <c r="C387" s="7"/>
      <c r="D387" s="7"/>
      <c r="E387" s="7"/>
      <c r="F387" s="7"/>
      <c r="G387" s="7"/>
      <c r="H387" s="7"/>
      <c r="I387" s="7"/>
      <c r="J387" s="7"/>
      <c r="K387" s="7"/>
      <c r="M387" s="7"/>
      <c r="N387" s="7"/>
      <c r="O387" s="7"/>
      <c r="P387" s="7"/>
      <c r="Q387" s="7"/>
      <c r="R387" s="7"/>
      <c r="S387" s="7"/>
      <c r="T387" s="7"/>
      <c r="U387" s="7"/>
      <c r="V387" s="7"/>
      <c r="W387" s="7"/>
      <c r="X387" s="7"/>
      <c r="Y387" s="7"/>
      <c r="Z387" s="7"/>
    </row>
    <row r="388" spans="1:26" ht="14.5" x14ac:dyDescent="0.35">
      <c r="A388" s="7"/>
      <c r="B388" s="7"/>
      <c r="C388" s="7"/>
      <c r="D388" s="7"/>
      <c r="E388" s="7"/>
      <c r="F388" s="7"/>
      <c r="G388" s="7"/>
      <c r="H388" s="7"/>
      <c r="I388" s="7"/>
      <c r="J388" s="7"/>
      <c r="K388" s="7"/>
      <c r="M388" s="7"/>
      <c r="N388" s="7"/>
      <c r="O388" s="7"/>
      <c r="P388" s="7"/>
      <c r="Q388" s="7"/>
      <c r="R388" s="7"/>
      <c r="S388" s="7"/>
      <c r="T388" s="7"/>
      <c r="U388" s="7"/>
      <c r="V388" s="7"/>
      <c r="W388" s="7"/>
      <c r="X388" s="7"/>
      <c r="Y388" s="7"/>
      <c r="Z388" s="7"/>
    </row>
    <row r="389" spans="1:26" ht="14.5" x14ac:dyDescent="0.35">
      <c r="A389" s="7"/>
      <c r="B389" s="7"/>
      <c r="C389" s="7"/>
      <c r="D389" s="7"/>
      <c r="E389" s="7"/>
      <c r="F389" s="7"/>
      <c r="G389" s="7"/>
      <c r="H389" s="7"/>
      <c r="I389" s="7"/>
      <c r="J389" s="7"/>
      <c r="K389" s="7"/>
      <c r="M389" s="7"/>
      <c r="N389" s="7"/>
      <c r="O389" s="7"/>
      <c r="P389" s="7"/>
      <c r="Q389" s="7"/>
      <c r="R389" s="7"/>
      <c r="S389" s="7"/>
      <c r="T389" s="7"/>
      <c r="U389" s="7"/>
      <c r="V389" s="7"/>
      <c r="W389" s="7"/>
      <c r="X389" s="7"/>
      <c r="Y389" s="7"/>
      <c r="Z389" s="7"/>
    </row>
    <row r="390" spans="1:26" ht="14.5" x14ac:dyDescent="0.35">
      <c r="A390" s="7"/>
      <c r="B390" s="7"/>
      <c r="C390" s="7"/>
      <c r="D390" s="7"/>
      <c r="E390" s="7"/>
      <c r="F390" s="7"/>
      <c r="G390" s="7"/>
      <c r="H390" s="7"/>
      <c r="I390" s="7"/>
      <c r="J390" s="7"/>
      <c r="K390" s="7"/>
      <c r="M390" s="7"/>
      <c r="N390" s="7"/>
      <c r="O390" s="7"/>
      <c r="P390" s="7"/>
      <c r="Q390" s="7"/>
      <c r="R390" s="7"/>
      <c r="S390" s="7"/>
      <c r="T390" s="7"/>
      <c r="U390" s="7"/>
      <c r="V390" s="7"/>
      <c r="W390" s="7"/>
      <c r="X390" s="7"/>
      <c r="Y390" s="7"/>
      <c r="Z390" s="7"/>
    </row>
    <row r="391" spans="1:26" ht="14.5" x14ac:dyDescent="0.35">
      <c r="A391" s="7"/>
      <c r="B391" s="7"/>
      <c r="C391" s="7"/>
      <c r="D391" s="7"/>
      <c r="E391" s="7"/>
      <c r="F391" s="7"/>
      <c r="G391" s="7"/>
      <c r="H391" s="7"/>
      <c r="I391" s="7"/>
      <c r="J391" s="7"/>
      <c r="K391" s="7"/>
      <c r="M391" s="7"/>
      <c r="N391" s="7"/>
      <c r="O391" s="7"/>
      <c r="P391" s="7"/>
      <c r="Q391" s="7"/>
      <c r="R391" s="7"/>
      <c r="S391" s="7"/>
      <c r="T391" s="7"/>
      <c r="U391" s="7"/>
      <c r="V391" s="7"/>
      <c r="W391" s="7"/>
      <c r="X391" s="7"/>
      <c r="Y391" s="7"/>
      <c r="Z391" s="7"/>
    </row>
    <row r="392" spans="1:26" ht="14.5" x14ac:dyDescent="0.35">
      <c r="A392" s="7"/>
      <c r="B392" s="7"/>
      <c r="C392" s="7"/>
      <c r="D392" s="7"/>
      <c r="E392" s="7"/>
      <c r="F392" s="7"/>
      <c r="G392" s="7"/>
      <c r="H392" s="7"/>
      <c r="I392" s="7"/>
      <c r="J392" s="7"/>
      <c r="K392" s="7"/>
      <c r="M392" s="7"/>
      <c r="N392" s="7"/>
      <c r="O392" s="7"/>
      <c r="P392" s="7"/>
      <c r="Q392" s="7"/>
      <c r="R392" s="7"/>
      <c r="S392" s="7"/>
      <c r="T392" s="7"/>
      <c r="U392" s="7"/>
      <c r="V392" s="7"/>
      <c r="W392" s="7"/>
      <c r="X392" s="7"/>
      <c r="Y392" s="7"/>
      <c r="Z392" s="7"/>
    </row>
    <row r="393" spans="1:26" ht="14.5" x14ac:dyDescent="0.35">
      <c r="A393" s="7"/>
      <c r="B393" s="7"/>
      <c r="C393" s="7"/>
      <c r="D393" s="7"/>
      <c r="E393" s="7"/>
      <c r="F393" s="7"/>
      <c r="G393" s="7"/>
      <c r="H393" s="7"/>
      <c r="I393" s="7"/>
      <c r="J393" s="7"/>
      <c r="K393" s="7"/>
      <c r="M393" s="7"/>
      <c r="N393" s="7"/>
      <c r="O393" s="7"/>
      <c r="P393" s="7"/>
      <c r="Q393" s="7"/>
      <c r="R393" s="7"/>
      <c r="S393" s="7"/>
      <c r="T393" s="7"/>
      <c r="U393" s="7"/>
      <c r="V393" s="7"/>
      <c r="W393" s="7"/>
      <c r="X393" s="7"/>
      <c r="Y393" s="7"/>
      <c r="Z393" s="7"/>
    </row>
    <row r="394" spans="1:26" ht="14.5" x14ac:dyDescent="0.35">
      <c r="A394" s="7"/>
      <c r="B394" s="7"/>
      <c r="C394" s="7"/>
      <c r="D394" s="7"/>
      <c r="E394" s="7"/>
      <c r="F394" s="7"/>
      <c r="G394" s="7"/>
      <c r="H394" s="7"/>
      <c r="I394" s="7"/>
      <c r="J394" s="7"/>
      <c r="K394" s="7"/>
      <c r="M394" s="7"/>
      <c r="N394" s="7"/>
      <c r="O394" s="7"/>
      <c r="P394" s="7"/>
      <c r="Q394" s="7"/>
      <c r="R394" s="7"/>
      <c r="S394" s="7"/>
      <c r="T394" s="7"/>
      <c r="U394" s="7"/>
      <c r="V394" s="7"/>
      <c r="W394" s="7"/>
      <c r="X394" s="7"/>
      <c r="Y394" s="7"/>
      <c r="Z394" s="7"/>
    </row>
    <row r="395" spans="1:26" ht="14.5" x14ac:dyDescent="0.35">
      <c r="A395" s="7"/>
      <c r="B395" s="7"/>
      <c r="C395" s="7"/>
      <c r="D395" s="7"/>
      <c r="E395" s="7"/>
      <c r="F395" s="7"/>
      <c r="G395" s="7"/>
      <c r="H395" s="7"/>
      <c r="I395" s="7"/>
      <c r="J395" s="7"/>
      <c r="K395" s="7"/>
      <c r="M395" s="7"/>
      <c r="N395" s="7"/>
      <c r="O395" s="7"/>
      <c r="P395" s="7"/>
      <c r="Q395" s="7"/>
      <c r="R395" s="7"/>
      <c r="S395" s="7"/>
      <c r="T395" s="7"/>
      <c r="U395" s="7"/>
      <c r="V395" s="7"/>
      <c r="W395" s="7"/>
      <c r="X395" s="7"/>
      <c r="Y395" s="7"/>
      <c r="Z395" s="7"/>
    </row>
    <row r="396" spans="1:26" ht="14.5" x14ac:dyDescent="0.35">
      <c r="A396" s="7"/>
      <c r="B396" s="7"/>
      <c r="C396" s="7"/>
      <c r="D396" s="7"/>
      <c r="E396" s="7"/>
      <c r="F396" s="7"/>
      <c r="G396" s="7"/>
      <c r="H396" s="7"/>
      <c r="I396" s="7"/>
      <c r="J396" s="7"/>
      <c r="K396" s="7"/>
      <c r="M396" s="7"/>
      <c r="N396" s="7"/>
      <c r="O396" s="7"/>
      <c r="P396" s="7"/>
      <c r="Q396" s="7"/>
      <c r="R396" s="7"/>
      <c r="S396" s="7"/>
      <c r="T396" s="7"/>
      <c r="U396" s="7"/>
      <c r="V396" s="7"/>
      <c r="W396" s="7"/>
      <c r="X396" s="7"/>
      <c r="Y396" s="7"/>
      <c r="Z396" s="7"/>
    </row>
    <row r="397" spans="1:26" ht="14.5" x14ac:dyDescent="0.35">
      <c r="A397" s="7"/>
      <c r="B397" s="7"/>
      <c r="C397" s="7"/>
      <c r="D397" s="7"/>
      <c r="E397" s="7"/>
      <c r="F397" s="7"/>
      <c r="G397" s="7"/>
      <c r="H397" s="7"/>
      <c r="I397" s="7"/>
      <c r="J397" s="7"/>
      <c r="K397" s="7"/>
      <c r="M397" s="7"/>
      <c r="N397" s="7"/>
      <c r="O397" s="7"/>
      <c r="P397" s="7"/>
      <c r="Q397" s="7"/>
      <c r="R397" s="7"/>
      <c r="S397" s="7"/>
      <c r="T397" s="7"/>
      <c r="U397" s="7"/>
      <c r="V397" s="7"/>
      <c r="W397" s="7"/>
      <c r="X397" s="7"/>
      <c r="Y397" s="7"/>
      <c r="Z397" s="7"/>
    </row>
    <row r="398" spans="1:26" ht="14.5" x14ac:dyDescent="0.35">
      <c r="A398" s="7"/>
      <c r="B398" s="7"/>
      <c r="C398" s="7"/>
      <c r="D398" s="7"/>
      <c r="E398" s="7"/>
      <c r="F398" s="7"/>
      <c r="G398" s="7"/>
      <c r="H398" s="7"/>
      <c r="I398" s="7"/>
      <c r="J398" s="7"/>
      <c r="K398" s="7"/>
      <c r="M398" s="7"/>
      <c r="N398" s="7"/>
      <c r="O398" s="7"/>
      <c r="P398" s="7"/>
      <c r="Q398" s="7"/>
      <c r="R398" s="7"/>
      <c r="S398" s="7"/>
      <c r="T398" s="7"/>
      <c r="U398" s="7"/>
      <c r="V398" s="7"/>
      <c r="W398" s="7"/>
      <c r="X398" s="7"/>
      <c r="Y398" s="7"/>
      <c r="Z398" s="7"/>
    </row>
    <row r="399" spans="1:26" ht="14.5" x14ac:dyDescent="0.35">
      <c r="A399" s="7"/>
      <c r="B399" s="7"/>
      <c r="C399" s="7"/>
      <c r="D399" s="7"/>
      <c r="E399" s="7"/>
      <c r="F399" s="7"/>
      <c r="G399" s="7"/>
      <c r="H399" s="7"/>
      <c r="I399" s="7"/>
      <c r="J399" s="7"/>
      <c r="K399" s="7"/>
      <c r="M399" s="7"/>
      <c r="N399" s="7"/>
      <c r="O399" s="7"/>
      <c r="P399" s="7"/>
      <c r="Q399" s="7"/>
      <c r="R399" s="7"/>
      <c r="S399" s="7"/>
      <c r="T399" s="7"/>
      <c r="U399" s="7"/>
      <c r="V399" s="7"/>
      <c r="W399" s="7"/>
      <c r="X399" s="7"/>
      <c r="Y399" s="7"/>
      <c r="Z399" s="7"/>
    </row>
    <row r="400" spans="1:26" ht="14.5" x14ac:dyDescent="0.35">
      <c r="A400" s="7"/>
      <c r="B400" s="7"/>
      <c r="C400" s="7"/>
      <c r="D400" s="7"/>
      <c r="E400" s="7"/>
      <c r="F400" s="7"/>
      <c r="G400" s="7"/>
      <c r="H400" s="7"/>
      <c r="I400" s="7"/>
      <c r="J400" s="7"/>
      <c r="K400" s="7"/>
      <c r="M400" s="7"/>
      <c r="N400" s="7"/>
      <c r="O400" s="7"/>
      <c r="P400" s="7"/>
      <c r="Q400" s="7"/>
      <c r="R400" s="7"/>
      <c r="S400" s="7"/>
      <c r="T400" s="7"/>
      <c r="U400" s="7"/>
      <c r="V400" s="7"/>
      <c r="W400" s="7"/>
      <c r="X400" s="7"/>
      <c r="Y400" s="7"/>
      <c r="Z400" s="7"/>
    </row>
    <row r="401" spans="1:26" ht="14.5" x14ac:dyDescent="0.35">
      <c r="A401" s="7"/>
      <c r="B401" s="7"/>
      <c r="C401" s="7"/>
      <c r="D401" s="7"/>
      <c r="E401" s="7"/>
      <c r="F401" s="7"/>
      <c r="G401" s="7"/>
      <c r="H401" s="7"/>
      <c r="I401" s="7"/>
      <c r="J401" s="7"/>
      <c r="K401" s="7"/>
      <c r="M401" s="7"/>
      <c r="N401" s="7"/>
      <c r="O401" s="7"/>
      <c r="P401" s="7"/>
      <c r="Q401" s="7"/>
      <c r="R401" s="7"/>
      <c r="S401" s="7"/>
      <c r="T401" s="7"/>
      <c r="U401" s="7"/>
      <c r="V401" s="7"/>
      <c r="W401" s="7"/>
      <c r="X401" s="7"/>
      <c r="Y401" s="7"/>
      <c r="Z401" s="7"/>
    </row>
    <row r="402" spans="1:26" ht="14.5" x14ac:dyDescent="0.35">
      <c r="A402" s="7"/>
      <c r="B402" s="7"/>
      <c r="C402" s="7"/>
      <c r="D402" s="7"/>
      <c r="E402" s="7"/>
      <c r="F402" s="7"/>
      <c r="G402" s="7"/>
      <c r="H402" s="7"/>
      <c r="I402" s="7"/>
      <c r="J402" s="7"/>
      <c r="K402" s="7"/>
      <c r="M402" s="7"/>
      <c r="N402" s="7"/>
      <c r="O402" s="7"/>
      <c r="P402" s="7"/>
      <c r="Q402" s="7"/>
      <c r="R402" s="7"/>
      <c r="S402" s="7"/>
      <c r="T402" s="7"/>
      <c r="U402" s="7"/>
      <c r="V402" s="7"/>
      <c r="W402" s="7"/>
      <c r="X402" s="7"/>
      <c r="Y402" s="7"/>
      <c r="Z402" s="7"/>
    </row>
    <row r="403" spans="1:26" ht="14.5" x14ac:dyDescent="0.35">
      <c r="A403" s="7"/>
      <c r="B403" s="7"/>
      <c r="C403" s="7"/>
      <c r="D403" s="7"/>
      <c r="E403" s="7"/>
      <c r="F403" s="7"/>
      <c r="G403" s="7"/>
      <c r="H403" s="7"/>
      <c r="I403" s="7"/>
      <c r="J403" s="7"/>
      <c r="K403" s="7"/>
      <c r="M403" s="7"/>
      <c r="N403" s="7"/>
      <c r="O403" s="7"/>
      <c r="P403" s="7"/>
      <c r="Q403" s="7"/>
      <c r="R403" s="7"/>
      <c r="S403" s="7"/>
      <c r="T403" s="7"/>
      <c r="U403" s="7"/>
      <c r="V403" s="7"/>
      <c r="W403" s="7"/>
      <c r="X403" s="7"/>
      <c r="Y403" s="7"/>
      <c r="Z403" s="7"/>
    </row>
    <row r="404" spans="1:26" ht="14.5" x14ac:dyDescent="0.35">
      <c r="A404" s="7"/>
      <c r="B404" s="7"/>
      <c r="C404" s="7"/>
      <c r="D404" s="7"/>
      <c r="E404" s="7"/>
      <c r="F404" s="7"/>
      <c r="G404" s="7"/>
      <c r="H404" s="7"/>
      <c r="I404" s="7"/>
      <c r="J404" s="7"/>
      <c r="K404" s="7"/>
      <c r="M404" s="7"/>
      <c r="N404" s="7"/>
      <c r="O404" s="7"/>
      <c r="P404" s="7"/>
      <c r="Q404" s="7"/>
      <c r="R404" s="7"/>
      <c r="S404" s="7"/>
      <c r="T404" s="7"/>
      <c r="U404" s="7"/>
      <c r="V404" s="7"/>
      <c r="W404" s="7"/>
      <c r="X404" s="7"/>
      <c r="Y404" s="7"/>
      <c r="Z404" s="7"/>
    </row>
    <row r="405" spans="1:26" ht="14.5" x14ac:dyDescent="0.35">
      <c r="A405" s="7"/>
      <c r="B405" s="7"/>
      <c r="C405" s="7"/>
      <c r="D405" s="7"/>
      <c r="E405" s="7"/>
      <c r="F405" s="7"/>
      <c r="G405" s="7"/>
      <c r="H405" s="7"/>
      <c r="I405" s="7"/>
      <c r="J405" s="7"/>
      <c r="K405" s="7"/>
      <c r="M405" s="7"/>
      <c r="N405" s="7"/>
      <c r="O405" s="7"/>
      <c r="P405" s="7"/>
      <c r="Q405" s="7"/>
      <c r="R405" s="7"/>
      <c r="S405" s="7"/>
      <c r="T405" s="7"/>
      <c r="U405" s="7"/>
      <c r="V405" s="7"/>
      <c r="W405" s="7"/>
      <c r="X405" s="7"/>
      <c r="Y405" s="7"/>
      <c r="Z405" s="7"/>
    </row>
    <row r="406" spans="1:26" ht="14.5" x14ac:dyDescent="0.35">
      <c r="A406" s="7"/>
      <c r="B406" s="7"/>
      <c r="C406" s="7"/>
      <c r="D406" s="7"/>
      <c r="E406" s="7"/>
      <c r="F406" s="7"/>
      <c r="G406" s="7"/>
      <c r="H406" s="7"/>
      <c r="I406" s="7"/>
      <c r="J406" s="7"/>
      <c r="K406" s="7"/>
      <c r="M406" s="7"/>
      <c r="N406" s="7"/>
      <c r="O406" s="7"/>
      <c r="P406" s="7"/>
      <c r="Q406" s="7"/>
      <c r="R406" s="7"/>
      <c r="S406" s="7"/>
      <c r="T406" s="7"/>
      <c r="U406" s="7"/>
      <c r="V406" s="7"/>
      <c r="W406" s="7"/>
      <c r="X406" s="7"/>
      <c r="Y406" s="7"/>
      <c r="Z406" s="7"/>
    </row>
    <row r="407" spans="1:26" ht="14.5" x14ac:dyDescent="0.35">
      <c r="A407" s="7"/>
      <c r="B407" s="7"/>
      <c r="C407" s="7"/>
      <c r="D407" s="7"/>
      <c r="E407" s="7"/>
      <c r="F407" s="7"/>
      <c r="G407" s="7"/>
      <c r="H407" s="7"/>
      <c r="I407" s="7"/>
      <c r="J407" s="7"/>
      <c r="K407" s="7"/>
      <c r="M407" s="7"/>
      <c r="N407" s="7"/>
      <c r="O407" s="7"/>
      <c r="P407" s="7"/>
      <c r="Q407" s="7"/>
      <c r="R407" s="7"/>
      <c r="S407" s="7"/>
      <c r="T407" s="7"/>
      <c r="U407" s="7"/>
      <c r="V407" s="7"/>
      <c r="W407" s="7"/>
      <c r="X407" s="7"/>
      <c r="Y407" s="7"/>
      <c r="Z407" s="7"/>
    </row>
    <row r="408" spans="1:26" ht="14.5" x14ac:dyDescent="0.35">
      <c r="A408" s="7"/>
      <c r="B408" s="7"/>
      <c r="C408" s="7"/>
      <c r="D408" s="7"/>
      <c r="E408" s="7"/>
      <c r="F408" s="7"/>
      <c r="G408" s="7"/>
      <c r="H408" s="7"/>
      <c r="I408" s="7"/>
      <c r="J408" s="7"/>
      <c r="K408" s="7"/>
      <c r="M408" s="7"/>
      <c r="N408" s="7"/>
      <c r="O408" s="7"/>
      <c r="P408" s="7"/>
      <c r="Q408" s="7"/>
      <c r="R408" s="7"/>
      <c r="S408" s="7"/>
      <c r="T408" s="7"/>
      <c r="U408" s="7"/>
      <c r="V408" s="7"/>
      <c r="W408" s="7"/>
      <c r="X408" s="7"/>
      <c r="Y408" s="7"/>
      <c r="Z408" s="7"/>
    </row>
    <row r="409" spans="1:26" ht="14.5" x14ac:dyDescent="0.35">
      <c r="A409" s="7"/>
      <c r="B409" s="7"/>
      <c r="C409" s="7"/>
      <c r="D409" s="7"/>
      <c r="E409" s="7"/>
      <c r="F409" s="7"/>
      <c r="G409" s="7"/>
      <c r="H409" s="7"/>
      <c r="I409" s="7"/>
      <c r="J409" s="7"/>
      <c r="K409" s="7"/>
      <c r="M409" s="7"/>
      <c r="N409" s="7"/>
      <c r="O409" s="7"/>
      <c r="P409" s="7"/>
      <c r="Q409" s="7"/>
      <c r="R409" s="7"/>
      <c r="S409" s="7"/>
      <c r="T409" s="7"/>
      <c r="U409" s="7"/>
      <c r="V409" s="7"/>
      <c r="W409" s="7"/>
      <c r="X409" s="7"/>
      <c r="Y409" s="7"/>
      <c r="Z409" s="7"/>
    </row>
    <row r="410" spans="1:26" ht="14.5" x14ac:dyDescent="0.35">
      <c r="A410" s="7"/>
      <c r="B410" s="7"/>
      <c r="C410" s="7"/>
      <c r="D410" s="7"/>
      <c r="E410" s="7"/>
      <c r="F410" s="7"/>
      <c r="G410" s="7"/>
      <c r="H410" s="7"/>
      <c r="I410" s="7"/>
      <c r="J410" s="7"/>
      <c r="K410" s="7"/>
      <c r="M410" s="7"/>
      <c r="N410" s="7"/>
      <c r="O410" s="7"/>
      <c r="P410" s="7"/>
      <c r="Q410" s="7"/>
      <c r="R410" s="7"/>
      <c r="S410" s="7"/>
      <c r="T410" s="7"/>
      <c r="U410" s="7"/>
      <c r="V410" s="7"/>
      <c r="W410" s="7"/>
      <c r="X410" s="7"/>
      <c r="Y410" s="7"/>
      <c r="Z410" s="7"/>
    </row>
    <row r="411" spans="1:26" ht="14.5" x14ac:dyDescent="0.35">
      <c r="A411" s="7"/>
      <c r="B411" s="7"/>
      <c r="C411" s="7"/>
      <c r="D411" s="7"/>
      <c r="E411" s="7"/>
      <c r="F411" s="7"/>
      <c r="G411" s="7"/>
      <c r="H411" s="7"/>
      <c r="I411" s="7"/>
      <c r="J411" s="7"/>
      <c r="K411" s="7"/>
      <c r="M411" s="7"/>
      <c r="N411" s="7"/>
      <c r="O411" s="7"/>
      <c r="P411" s="7"/>
      <c r="Q411" s="7"/>
      <c r="R411" s="7"/>
      <c r="S411" s="7"/>
      <c r="T411" s="7"/>
      <c r="U411" s="7"/>
      <c r="V411" s="7"/>
      <c r="W411" s="7"/>
      <c r="X411" s="7"/>
      <c r="Y411" s="7"/>
      <c r="Z411" s="7"/>
    </row>
    <row r="412" spans="1:26" ht="14.5" x14ac:dyDescent="0.35">
      <c r="A412" s="7"/>
      <c r="B412" s="7"/>
      <c r="C412" s="7"/>
      <c r="D412" s="7"/>
      <c r="E412" s="7"/>
      <c r="F412" s="7"/>
      <c r="G412" s="7"/>
      <c r="H412" s="7"/>
      <c r="I412" s="7"/>
      <c r="J412" s="7"/>
      <c r="K412" s="7"/>
      <c r="M412" s="7"/>
      <c r="N412" s="7"/>
      <c r="O412" s="7"/>
      <c r="P412" s="7"/>
      <c r="Q412" s="7"/>
      <c r="R412" s="7"/>
      <c r="S412" s="7"/>
      <c r="T412" s="7"/>
      <c r="U412" s="7"/>
      <c r="V412" s="7"/>
      <c r="W412" s="7"/>
      <c r="X412" s="7"/>
      <c r="Y412" s="7"/>
      <c r="Z412" s="7"/>
    </row>
    <row r="413" spans="1:26" ht="14.5" x14ac:dyDescent="0.35">
      <c r="A413" s="7"/>
      <c r="B413" s="7"/>
      <c r="C413" s="7"/>
      <c r="D413" s="7"/>
      <c r="E413" s="7"/>
      <c r="F413" s="7"/>
      <c r="G413" s="7"/>
      <c r="H413" s="7"/>
      <c r="I413" s="7"/>
      <c r="J413" s="7"/>
      <c r="K413" s="7"/>
      <c r="M413" s="7"/>
      <c r="N413" s="7"/>
      <c r="O413" s="7"/>
      <c r="P413" s="7"/>
      <c r="Q413" s="7"/>
      <c r="R413" s="7"/>
      <c r="S413" s="7"/>
      <c r="T413" s="7"/>
      <c r="U413" s="7"/>
      <c r="V413" s="7"/>
      <c r="W413" s="7"/>
      <c r="X413" s="7"/>
      <c r="Y413" s="7"/>
      <c r="Z413" s="7"/>
    </row>
    <row r="414" spans="1:26" ht="14.5" x14ac:dyDescent="0.35">
      <c r="A414" s="7"/>
      <c r="B414" s="7"/>
      <c r="C414" s="7"/>
      <c r="D414" s="7"/>
      <c r="E414" s="7"/>
      <c r="F414" s="7"/>
      <c r="G414" s="7"/>
      <c r="H414" s="7"/>
      <c r="I414" s="7"/>
      <c r="J414" s="7"/>
      <c r="K414" s="7"/>
      <c r="M414" s="7"/>
      <c r="N414" s="7"/>
      <c r="O414" s="7"/>
      <c r="P414" s="7"/>
      <c r="Q414" s="7"/>
      <c r="R414" s="7"/>
      <c r="S414" s="7"/>
      <c r="T414" s="7"/>
      <c r="U414" s="7"/>
      <c r="V414" s="7"/>
      <c r="W414" s="7"/>
      <c r="X414" s="7"/>
      <c r="Y414" s="7"/>
      <c r="Z414" s="7"/>
    </row>
    <row r="415" spans="1:26" ht="14.5" x14ac:dyDescent="0.35">
      <c r="A415" s="7"/>
      <c r="B415" s="7"/>
      <c r="C415" s="7"/>
      <c r="D415" s="7"/>
      <c r="E415" s="7"/>
      <c r="F415" s="7"/>
      <c r="G415" s="7"/>
      <c r="H415" s="7"/>
      <c r="I415" s="7"/>
      <c r="J415" s="7"/>
      <c r="K415" s="7"/>
      <c r="M415" s="7"/>
      <c r="N415" s="7"/>
      <c r="O415" s="7"/>
      <c r="P415" s="7"/>
      <c r="Q415" s="7"/>
      <c r="R415" s="7"/>
      <c r="S415" s="7"/>
      <c r="T415" s="7"/>
      <c r="U415" s="7"/>
      <c r="V415" s="7"/>
      <c r="W415" s="7"/>
      <c r="X415" s="7"/>
      <c r="Y415" s="7"/>
      <c r="Z415" s="7"/>
    </row>
    <row r="416" spans="1:26" ht="14.5" x14ac:dyDescent="0.35">
      <c r="A416" s="7"/>
      <c r="B416" s="7"/>
      <c r="C416" s="7"/>
      <c r="D416" s="7"/>
      <c r="E416" s="7"/>
      <c r="F416" s="7"/>
      <c r="G416" s="7"/>
      <c r="H416" s="7"/>
      <c r="I416" s="7"/>
      <c r="J416" s="7"/>
      <c r="K416" s="7"/>
      <c r="M416" s="7"/>
      <c r="N416" s="7"/>
      <c r="O416" s="7"/>
      <c r="P416" s="7"/>
      <c r="Q416" s="7"/>
      <c r="R416" s="7"/>
      <c r="S416" s="7"/>
      <c r="T416" s="7"/>
      <c r="U416" s="7"/>
      <c r="V416" s="7"/>
      <c r="W416" s="7"/>
      <c r="X416" s="7"/>
      <c r="Y416" s="7"/>
      <c r="Z416" s="7"/>
    </row>
    <row r="417" spans="1:26" ht="14.5" x14ac:dyDescent="0.35">
      <c r="A417" s="7"/>
      <c r="B417" s="7"/>
      <c r="C417" s="7"/>
      <c r="D417" s="7"/>
      <c r="E417" s="7"/>
      <c r="F417" s="7"/>
      <c r="G417" s="7"/>
      <c r="H417" s="7"/>
      <c r="I417" s="7"/>
      <c r="J417" s="7"/>
      <c r="K417" s="7"/>
      <c r="M417" s="7"/>
      <c r="N417" s="7"/>
      <c r="O417" s="7"/>
      <c r="P417" s="7"/>
      <c r="Q417" s="7"/>
      <c r="R417" s="7"/>
      <c r="S417" s="7"/>
      <c r="T417" s="7"/>
      <c r="U417" s="7"/>
      <c r="V417" s="7"/>
      <c r="W417" s="7"/>
      <c r="X417" s="7"/>
      <c r="Y417" s="7"/>
      <c r="Z417" s="7"/>
    </row>
    <row r="418" spans="1:26" ht="14.5" x14ac:dyDescent="0.35">
      <c r="A418" s="7"/>
      <c r="B418" s="7"/>
      <c r="C418" s="7"/>
      <c r="D418" s="7"/>
      <c r="E418" s="7"/>
      <c r="F418" s="7"/>
      <c r="G418" s="7"/>
      <c r="H418" s="7"/>
      <c r="I418" s="7"/>
      <c r="J418" s="7"/>
      <c r="K418" s="7"/>
      <c r="M418" s="7"/>
      <c r="N418" s="7"/>
      <c r="O418" s="7"/>
      <c r="P418" s="7"/>
      <c r="Q418" s="7"/>
      <c r="R418" s="7"/>
      <c r="S418" s="7"/>
      <c r="T418" s="7"/>
      <c r="U418" s="7"/>
      <c r="V418" s="7"/>
      <c r="W418" s="7"/>
      <c r="X418" s="7"/>
      <c r="Y418" s="7"/>
      <c r="Z418" s="7"/>
    </row>
    <row r="419" spans="1:26" ht="14.5" x14ac:dyDescent="0.35">
      <c r="A419" s="7"/>
      <c r="B419" s="7"/>
      <c r="C419" s="7"/>
      <c r="D419" s="7"/>
      <c r="E419" s="7"/>
      <c r="F419" s="7"/>
      <c r="G419" s="7"/>
      <c r="H419" s="7"/>
      <c r="I419" s="7"/>
      <c r="J419" s="7"/>
      <c r="K419" s="7"/>
      <c r="M419" s="7"/>
      <c r="N419" s="7"/>
      <c r="O419" s="7"/>
      <c r="P419" s="7"/>
      <c r="Q419" s="7"/>
      <c r="R419" s="7"/>
      <c r="S419" s="7"/>
      <c r="T419" s="7"/>
      <c r="U419" s="7"/>
      <c r="V419" s="7"/>
      <c r="W419" s="7"/>
      <c r="X419" s="7"/>
      <c r="Y419" s="7"/>
      <c r="Z419" s="7"/>
    </row>
    <row r="420" spans="1:26" ht="14.5" x14ac:dyDescent="0.35">
      <c r="A420" s="7"/>
      <c r="B420" s="7"/>
      <c r="C420" s="7"/>
      <c r="D420" s="7"/>
      <c r="E420" s="7"/>
      <c r="F420" s="7"/>
      <c r="G420" s="7"/>
      <c r="H420" s="7"/>
      <c r="I420" s="7"/>
      <c r="J420" s="7"/>
      <c r="K420" s="7"/>
      <c r="M420" s="7"/>
      <c r="N420" s="7"/>
      <c r="O420" s="7"/>
      <c r="P420" s="7"/>
      <c r="Q420" s="7"/>
      <c r="R420" s="7"/>
      <c r="S420" s="7"/>
      <c r="T420" s="7"/>
      <c r="U420" s="7"/>
      <c r="V420" s="7"/>
      <c r="W420" s="7"/>
      <c r="X420" s="7"/>
      <c r="Y420" s="7"/>
      <c r="Z420" s="7"/>
    </row>
    <row r="421" spans="1:26" ht="14.5" x14ac:dyDescent="0.35">
      <c r="A421" s="7"/>
      <c r="B421" s="7"/>
      <c r="C421" s="7"/>
      <c r="D421" s="7"/>
      <c r="E421" s="7"/>
      <c r="F421" s="7"/>
      <c r="G421" s="7"/>
      <c r="H421" s="7"/>
      <c r="I421" s="7"/>
      <c r="J421" s="7"/>
      <c r="K421" s="7"/>
      <c r="M421" s="7"/>
      <c r="N421" s="7"/>
      <c r="O421" s="7"/>
      <c r="P421" s="7"/>
      <c r="Q421" s="7"/>
      <c r="R421" s="7"/>
      <c r="S421" s="7"/>
      <c r="T421" s="7"/>
      <c r="U421" s="7"/>
      <c r="V421" s="7"/>
      <c r="W421" s="7"/>
      <c r="X421" s="7"/>
      <c r="Y421" s="7"/>
      <c r="Z421" s="7"/>
    </row>
    <row r="422" spans="1:26" ht="14.5" x14ac:dyDescent="0.35">
      <c r="A422" s="7"/>
      <c r="B422" s="7"/>
      <c r="C422" s="7"/>
      <c r="D422" s="7"/>
      <c r="E422" s="7"/>
      <c r="F422" s="7"/>
      <c r="G422" s="7"/>
      <c r="H422" s="7"/>
      <c r="I422" s="7"/>
      <c r="J422" s="7"/>
      <c r="K422" s="7"/>
      <c r="M422" s="7"/>
      <c r="N422" s="7"/>
      <c r="O422" s="7"/>
      <c r="P422" s="7"/>
      <c r="Q422" s="7"/>
      <c r="R422" s="7"/>
      <c r="S422" s="7"/>
      <c r="T422" s="7"/>
      <c r="U422" s="7"/>
      <c r="V422" s="7"/>
      <c r="W422" s="7"/>
      <c r="X422" s="7"/>
      <c r="Y422" s="7"/>
      <c r="Z422" s="7"/>
    </row>
    <row r="423" spans="1:26" ht="14.5" x14ac:dyDescent="0.35">
      <c r="A423" s="7"/>
      <c r="B423" s="7"/>
      <c r="C423" s="7"/>
      <c r="D423" s="7"/>
      <c r="E423" s="7"/>
      <c r="F423" s="7"/>
      <c r="G423" s="7"/>
      <c r="H423" s="7"/>
      <c r="I423" s="7"/>
      <c r="J423" s="7"/>
      <c r="K423" s="7"/>
      <c r="M423" s="7"/>
      <c r="N423" s="7"/>
      <c r="O423" s="7"/>
      <c r="P423" s="7"/>
      <c r="Q423" s="7"/>
      <c r="R423" s="7"/>
      <c r="S423" s="7"/>
      <c r="T423" s="7"/>
      <c r="U423" s="7"/>
      <c r="V423" s="7"/>
      <c r="W423" s="7"/>
      <c r="X423" s="7"/>
      <c r="Y423" s="7"/>
      <c r="Z423" s="7"/>
    </row>
    <row r="424" spans="1:26" ht="14.5" x14ac:dyDescent="0.35">
      <c r="A424" s="7"/>
      <c r="B424" s="7"/>
      <c r="C424" s="7"/>
      <c r="D424" s="7"/>
      <c r="E424" s="7"/>
      <c r="F424" s="7"/>
      <c r="G424" s="7"/>
      <c r="H424" s="7"/>
      <c r="I424" s="7"/>
      <c r="J424" s="7"/>
      <c r="K424" s="7"/>
      <c r="M424" s="7"/>
      <c r="N424" s="7"/>
      <c r="O424" s="7"/>
      <c r="P424" s="7"/>
      <c r="Q424" s="7"/>
      <c r="R424" s="7"/>
      <c r="S424" s="7"/>
      <c r="T424" s="7"/>
      <c r="U424" s="7"/>
      <c r="V424" s="7"/>
      <c r="W424" s="7"/>
      <c r="X424" s="7"/>
      <c r="Y424" s="7"/>
      <c r="Z424" s="7"/>
    </row>
    <row r="425" spans="1:26" ht="14.5" x14ac:dyDescent="0.35">
      <c r="A425" s="7"/>
      <c r="B425" s="7"/>
      <c r="C425" s="7"/>
      <c r="D425" s="7"/>
      <c r="E425" s="7"/>
      <c r="F425" s="7"/>
      <c r="G425" s="7"/>
      <c r="H425" s="7"/>
      <c r="I425" s="7"/>
      <c r="J425" s="7"/>
      <c r="K425" s="7"/>
      <c r="M425" s="7"/>
      <c r="N425" s="7"/>
      <c r="O425" s="7"/>
      <c r="P425" s="7"/>
      <c r="Q425" s="7"/>
      <c r="R425" s="7"/>
      <c r="S425" s="7"/>
      <c r="T425" s="7"/>
      <c r="U425" s="7"/>
      <c r="V425" s="7"/>
      <c r="W425" s="7"/>
      <c r="X425" s="7"/>
      <c r="Y425" s="7"/>
      <c r="Z425" s="7"/>
    </row>
    <row r="426" spans="1:26" ht="14.5" x14ac:dyDescent="0.35">
      <c r="A426" s="7"/>
      <c r="B426" s="7"/>
      <c r="C426" s="7"/>
      <c r="D426" s="7"/>
      <c r="E426" s="7"/>
      <c r="F426" s="7"/>
      <c r="G426" s="7"/>
      <c r="H426" s="7"/>
      <c r="I426" s="7"/>
      <c r="J426" s="7"/>
      <c r="K426" s="7"/>
      <c r="M426" s="7"/>
      <c r="N426" s="7"/>
      <c r="O426" s="7"/>
      <c r="P426" s="7"/>
      <c r="Q426" s="7"/>
      <c r="R426" s="7"/>
      <c r="S426" s="7"/>
      <c r="T426" s="7"/>
      <c r="U426" s="7"/>
      <c r="V426" s="7"/>
      <c r="W426" s="7"/>
      <c r="X426" s="7"/>
      <c r="Y426" s="7"/>
      <c r="Z426" s="7"/>
    </row>
    <row r="427" spans="1:26" ht="14.5" x14ac:dyDescent="0.35">
      <c r="A427" s="7"/>
      <c r="B427" s="7"/>
      <c r="C427" s="7"/>
      <c r="D427" s="7"/>
      <c r="E427" s="7"/>
      <c r="F427" s="7"/>
      <c r="G427" s="7"/>
      <c r="H427" s="7"/>
      <c r="I427" s="7"/>
      <c r="J427" s="7"/>
      <c r="K427" s="7"/>
      <c r="M427" s="7"/>
      <c r="N427" s="7"/>
      <c r="O427" s="7"/>
      <c r="P427" s="7"/>
      <c r="Q427" s="7"/>
      <c r="R427" s="7"/>
      <c r="S427" s="7"/>
      <c r="T427" s="7"/>
      <c r="U427" s="7"/>
      <c r="V427" s="7"/>
      <c r="W427" s="7"/>
      <c r="X427" s="7"/>
      <c r="Y427" s="7"/>
      <c r="Z427" s="7"/>
    </row>
    <row r="428" spans="1:26" ht="14.5" x14ac:dyDescent="0.35">
      <c r="A428" s="7"/>
      <c r="B428" s="7"/>
      <c r="C428" s="7"/>
      <c r="D428" s="7"/>
      <c r="E428" s="7"/>
      <c r="F428" s="7"/>
      <c r="G428" s="7"/>
      <c r="H428" s="7"/>
      <c r="I428" s="7"/>
      <c r="J428" s="7"/>
      <c r="K428" s="7"/>
      <c r="M428" s="7"/>
      <c r="N428" s="7"/>
      <c r="O428" s="7"/>
      <c r="P428" s="7"/>
      <c r="Q428" s="7"/>
      <c r="R428" s="7"/>
      <c r="S428" s="7"/>
      <c r="T428" s="7"/>
      <c r="U428" s="7"/>
      <c r="V428" s="7"/>
      <c r="W428" s="7"/>
      <c r="X428" s="7"/>
      <c r="Y428" s="7"/>
      <c r="Z428" s="7"/>
    </row>
    <row r="429" spans="1:26" ht="14.5" x14ac:dyDescent="0.35">
      <c r="A429" s="7"/>
      <c r="B429" s="7"/>
      <c r="C429" s="7"/>
      <c r="D429" s="7"/>
      <c r="E429" s="7"/>
      <c r="F429" s="7"/>
      <c r="G429" s="7"/>
      <c r="H429" s="7"/>
      <c r="I429" s="7"/>
      <c r="J429" s="7"/>
      <c r="K429" s="7"/>
      <c r="M429" s="7"/>
      <c r="N429" s="7"/>
      <c r="O429" s="7"/>
      <c r="P429" s="7"/>
      <c r="Q429" s="7"/>
      <c r="R429" s="7"/>
      <c r="S429" s="7"/>
      <c r="T429" s="7"/>
      <c r="U429" s="7"/>
      <c r="V429" s="7"/>
      <c r="W429" s="7"/>
      <c r="X429" s="7"/>
      <c r="Y429" s="7"/>
      <c r="Z429" s="7"/>
    </row>
    <row r="430" spans="1:26" ht="14.5" x14ac:dyDescent="0.35">
      <c r="A430" s="7"/>
      <c r="B430" s="7"/>
      <c r="C430" s="7"/>
      <c r="D430" s="7"/>
      <c r="E430" s="7"/>
      <c r="F430" s="7"/>
      <c r="G430" s="7"/>
      <c r="H430" s="7"/>
      <c r="I430" s="7"/>
      <c r="J430" s="7"/>
      <c r="K430" s="7"/>
      <c r="M430" s="7"/>
      <c r="N430" s="7"/>
      <c r="O430" s="7"/>
      <c r="P430" s="7"/>
      <c r="Q430" s="7"/>
      <c r="R430" s="7"/>
      <c r="S430" s="7"/>
      <c r="T430" s="7"/>
      <c r="U430" s="7"/>
      <c r="V430" s="7"/>
      <c r="W430" s="7"/>
      <c r="X430" s="7"/>
      <c r="Y430" s="7"/>
      <c r="Z430" s="7"/>
    </row>
    <row r="431" spans="1:26" ht="14.5" x14ac:dyDescent="0.35">
      <c r="A431" s="7"/>
      <c r="B431" s="7"/>
      <c r="C431" s="7"/>
      <c r="D431" s="7"/>
      <c r="E431" s="7"/>
      <c r="F431" s="7"/>
      <c r="G431" s="7"/>
      <c r="H431" s="7"/>
      <c r="I431" s="7"/>
      <c r="J431" s="7"/>
      <c r="K431" s="7"/>
      <c r="M431" s="7"/>
      <c r="N431" s="7"/>
      <c r="O431" s="7"/>
      <c r="P431" s="7"/>
      <c r="Q431" s="7"/>
      <c r="R431" s="7"/>
      <c r="S431" s="7"/>
      <c r="T431" s="7"/>
      <c r="U431" s="7"/>
      <c r="V431" s="7"/>
      <c r="W431" s="7"/>
      <c r="X431" s="7"/>
      <c r="Y431" s="7"/>
      <c r="Z431" s="7"/>
    </row>
    <row r="432" spans="1:26" ht="14.5" x14ac:dyDescent="0.35">
      <c r="A432" s="7"/>
      <c r="B432" s="7"/>
      <c r="C432" s="7"/>
      <c r="D432" s="7"/>
      <c r="E432" s="7"/>
      <c r="F432" s="7"/>
      <c r="G432" s="7"/>
      <c r="H432" s="7"/>
      <c r="I432" s="7"/>
      <c r="J432" s="7"/>
      <c r="K432" s="7"/>
      <c r="M432" s="7"/>
      <c r="N432" s="7"/>
      <c r="O432" s="7"/>
      <c r="P432" s="7"/>
      <c r="Q432" s="7"/>
      <c r="R432" s="7"/>
      <c r="S432" s="7"/>
      <c r="T432" s="7"/>
      <c r="U432" s="7"/>
      <c r="V432" s="7"/>
      <c r="W432" s="7"/>
      <c r="X432" s="7"/>
      <c r="Y432" s="7"/>
      <c r="Z432" s="7"/>
    </row>
    <row r="433" spans="1:26" ht="14.5" x14ac:dyDescent="0.35">
      <c r="A433" s="7"/>
      <c r="B433" s="7"/>
      <c r="C433" s="7"/>
      <c r="D433" s="7"/>
      <c r="E433" s="7"/>
      <c r="F433" s="7"/>
      <c r="G433" s="7"/>
      <c r="H433" s="7"/>
      <c r="I433" s="7"/>
      <c r="J433" s="7"/>
      <c r="K433" s="7"/>
      <c r="M433" s="7"/>
      <c r="N433" s="7"/>
      <c r="O433" s="7"/>
      <c r="P433" s="7"/>
      <c r="Q433" s="7"/>
      <c r="R433" s="7"/>
      <c r="S433" s="7"/>
      <c r="T433" s="7"/>
      <c r="U433" s="7"/>
      <c r="V433" s="7"/>
      <c r="W433" s="7"/>
      <c r="X433" s="7"/>
      <c r="Y433" s="7"/>
      <c r="Z433" s="7"/>
    </row>
    <row r="434" spans="1:26" ht="14.5" x14ac:dyDescent="0.35">
      <c r="A434" s="7"/>
      <c r="B434" s="7"/>
      <c r="C434" s="7"/>
      <c r="D434" s="7"/>
      <c r="E434" s="7"/>
      <c r="F434" s="7"/>
      <c r="G434" s="7"/>
      <c r="H434" s="7"/>
      <c r="I434" s="7"/>
      <c r="J434" s="7"/>
      <c r="K434" s="7"/>
      <c r="M434" s="7"/>
      <c r="N434" s="7"/>
      <c r="O434" s="7"/>
      <c r="P434" s="7"/>
      <c r="Q434" s="7"/>
      <c r="R434" s="7"/>
      <c r="S434" s="7"/>
      <c r="T434" s="7"/>
      <c r="U434" s="7"/>
      <c r="V434" s="7"/>
      <c r="W434" s="7"/>
      <c r="X434" s="7"/>
      <c r="Y434" s="7"/>
      <c r="Z434" s="7"/>
    </row>
    <row r="435" spans="1:26" ht="14.5" x14ac:dyDescent="0.35">
      <c r="A435" s="7"/>
      <c r="B435" s="7"/>
      <c r="C435" s="7"/>
      <c r="D435" s="7"/>
      <c r="E435" s="7"/>
      <c r="F435" s="7"/>
      <c r="G435" s="7"/>
      <c r="H435" s="7"/>
      <c r="I435" s="7"/>
      <c r="J435" s="7"/>
      <c r="K435" s="7"/>
      <c r="M435" s="7"/>
      <c r="N435" s="7"/>
      <c r="O435" s="7"/>
      <c r="P435" s="7"/>
      <c r="Q435" s="7"/>
      <c r="R435" s="7"/>
      <c r="S435" s="7"/>
      <c r="T435" s="7"/>
      <c r="U435" s="7"/>
      <c r="V435" s="7"/>
      <c r="W435" s="7"/>
      <c r="X435" s="7"/>
      <c r="Y435" s="7"/>
      <c r="Z435" s="7"/>
    </row>
    <row r="436" spans="1:26" ht="14.5" x14ac:dyDescent="0.35">
      <c r="A436" s="7"/>
      <c r="B436" s="7"/>
      <c r="C436" s="7"/>
      <c r="D436" s="7"/>
      <c r="E436" s="7"/>
      <c r="F436" s="7"/>
      <c r="G436" s="7"/>
      <c r="H436" s="7"/>
      <c r="I436" s="7"/>
      <c r="J436" s="7"/>
      <c r="K436" s="7"/>
      <c r="M436" s="7"/>
      <c r="N436" s="7"/>
      <c r="O436" s="7"/>
      <c r="P436" s="7"/>
      <c r="Q436" s="7"/>
      <c r="R436" s="7"/>
      <c r="S436" s="7"/>
      <c r="T436" s="7"/>
      <c r="U436" s="7"/>
      <c r="V436" s="7"/>
      <c r="W436" s="7"/>
      <c r="X436" s="7"/>
      <c r="Y436" s="7"/>
      <c r="Z436" s="7"/>
    </row>
    <row r="437" spans="1:26" ht="14.5" x14ac:dyDescent="0.35">
      <c r="A437" s="7"/>
      <c r="B437" s="7"/>
      <c r="C437" s="7"/>
      <c r="D437" s="7"/>
      <c r="E437" s="7"/>
      <c r="F437" s="7"/>
      <c r="G437" s="7"/>
      <c r="H437" s="7"/>
      <c r="I437" s="7"/>
      <c r="J437" s="7"/>
      <c r="K437" s="7"/>
      <c r="M437" s="7"/>
      <c r="N437" s="7"/>
      <c r="O437" s="7"/>
      <c r="P437" s="7"/>
      <c r="Q437" s="7"/>
      <c r="R437" s="7"/>
      <c r="S437" s="7"/>
      <c r="T437" s="7"/>
      <c r="U437" s="7"/>
      <c r="V437" s="7"/>
      <c r="W437" s="7"/>
      <c r="X437" s="7"/>
      <c r="Y437" s="7"/>
      <c r="Z437" s="7"/>
    </row>
    <row r="438" spans="1:26" ht="14.5" x14ac:dyDescent="0.35">
      <c r="A438" s="7"/>
      <c r="B438" s="7"/>
      <c r="C438" s="7"/>
      <c r="D438" s="7"/>
      <c r="E438" s="7"/>
      <c r="F438" s="7"/>
      <c r="G438" s="7"/>
      <c r="H438" s="7"/>
      <c r="I438" s="7"/>
      <c r="J438" s="7"/>
      <c r="K438" s="7"/>
      <c r="M438" s="7"/>
      <c r="N438" s="7"/>
      <c r="O438" s="7"/>
      <c r="P438" s="7"/>
      <c r="Q438" s="7"/>
      <c r="R438" s="7"/>
      <c r="S438" s="7"/>
      <c r="T438" s="7"/>
      <c r="U438" s="7"/>
      <c r="V438" s="7"/>
      <c r="W438" s="7"/>
      <c r="X438" s="7"/>
      <c r="Y438" s="7"/>
      <c r="Z438" s="7"/>
    </row>
    <row r="439" spans="1:26" ht="14.5" x14ac:dyDescent="0.35">
      <c r="A439" s="7"/>
      <c r="B439" s="7"/>
      <c r="C439" s="7"/>
      <c r="D439" s="7"/>
      <c r="E439" s="7"/>
      <c r="F439" s="7"/>
      <c r="G439" s="7"/>
      <c r="H439" s="7"/>
      <c r="I439" s="7"/>
      <c r="J439" s="7"/>
      <c r="K439" s="7"/>
      <c r="M439" s="7"/>
      <c r="N439" s="7"/>
      <c r="O439" s="7"/>
      <c r="P439" s="7"/>
      <c r="Q439" s="7"/>
      <c r="R439" s="7"/>
      <c r="S439" s="7"/>
      <c r="T439" s="7"/>
      <c r="U439" s="7"/>
      <c r="V439" s="7"/>
      <c r="W439" s="7"/>
      <c r="X439" s="7"/>
      <c r="Y439" s="7"/>
      <c r="Z439" s="7"/>
    </row>
    <row r="440" spans="1:26" ht="14.5" x14ac:dyDescent="0.35">
      <c r="A440" s="7"/>
      <c r="B440" s="7"/>
      <c r="C440" s="7"/>
      <c r="D440" s="7"/>
      <c r="E440" s="7"/>
      <c r="F440" s="7"/>
      <c r="G440" s="7"/>
      <c r="H440" s="7"/>
      <c r="I440" s="7"/>
      <c r="J440" s="7"/>
      <c r="K440" s="7"/>
      <c r="M440" s="7"/>
      <c r="N440" s="7"/>
      <c r="O440" s="7"/>
      <c r="P440" s="7"/>
      <c r="Q440" s="7"/>
      <c r="R440" s="7"/>
      <c r="S440" s="7"/>
      <c r="T440" s="7"/>
      <c r="U440" s="7"/>
      <c r="V440" s="7"/>
      <c r="W440" s="7"/>
      <c r="X440" s="7"/>
      <c r="Y440" s="7"/>
      <c r="Z440" s="7"/>
    </row>
    <row r="441" spans="1:26" ht="14.5" x14ac:dyDescent="0.35">
      <c r="A441" s="7"/>
      <c r="B441" s="7"/>
      <c r="C441" s="7"/>
      <c r="D441" s="7"/>
      <c r="E441" s="7"/>
      <c r="F441" s="7"/>
      <c r="G441" s="7"/>
      <c r="H441" s="7"/>
      <c r="I441" s="7"/>
      <c r="J441" s="7"/>
      <c r="K441" s="7"/>
      <c r="M441" s="7"/>
      <c r="N441" s="7"/>
      <c r="O441" s="7"/>
      <c r="P441" s="7"/>
      <c r="Q441" s="7"/>
      <c r="R441" s="7"/>
      <c r="S441" s="7"/>
      <c r="T441" s="7"/>
      <c r="U441" s="7"/>
      <c r="V441" s="7"/>
      <c r="W441" s="7"/>
      <c r="X441" s="7"/>
      <c r="Y441" s="7"/>
      <c r="Z441" s="7"/>
    </row>
    <row r="442" spans="1:26" ht="14.5" x14ac:dyDescent="0.35">
      <c r="A442" s="7"/>
      <c r="B442" s="7"/>
      <c r="C442" s="7"/>
      <c r="D442" s="7"/>
      <c r="E442" s="7"/>
      <c r="F442" s="7"/>
      <c r="G442" s="7"/>
      <c r="H442" s="7"/>
      <c r="I442" s="7"/>
      <c r="J442" s="7"/>
      <c r="K442" s="7"/>
      <c r="M442" s="7"/>
      <c r="N442" s="7"/>
      <c r="O442" s="7"/>
      <c r="P442" s="7"/>
      <c r="Q442" s="7"/>
      <c r="R442" s="7"/>
      <c r="S442" s="7"/>
      <c r="T442" s="7"/>
      <c r="U442" s="7"/>
      <c r="V442" s="7"/>
      <c r="W442" s="7"/>
      <c r="X442" s="7"/>
      <c r="Y442" s="7"/>
      <c r="Z442" s="7"/>
    </row>
    <row r="443" spans="1:26" ht="14.5" x14ac:dyDescent="0.35">
      <c r="A443" s="7"/>
      <c r="B443" s="7"/>
      <c r="C443" s="7"/>
      <c r="D443" s="7"/>
      <c r="E443" s="7"/>
      <c r="F443" s="7"/>
      <c r="G443" s="7"/>
      <c r="H443" s="7"/>
      <c r="I443" s="7"/>
      <c r="J443" s="7"/>
      <c r="K443" s="7"/>
      <c r="M443" s="7"/>
      <c r="N443" s="7"/>
      <c r="O443" s="7"/>
      <c r="P443" s="7"/>
      <c r="Q443" s="7"/>
      <c r="R443" s="7"/>
      <c r="S443" s="7"/>
      <c r="T443" s="7"/>
      <c r="U443" s="7"/>
      <c r="V443" s="7"/>
      <c r="W443" s="7"/>
      <c r="X443" s="7"/>
      <c r="Y443" s="7"/>
      <c r="Z443" s="7"/>
    </row>
    <row r="444" spans="1:26" ht="14.5" x14ac:dyDescent="0.35">
      <c r="A444" s="7"/>
      <c r="B444" s="7"/>
      <c r="C444" s="7"/>
      <c r="D444" s="7"/>
      <c r="E444" s="7"/>
      <c r="F444" s="7"/>
      <c r="G444" s="7"/>
      <c r="H444" s="7"/>
      <c r="I444" s="7"/>
      <c r="J444" s="7"/>
      <c r="K444" s="7"/>
      <c r="M444" s="7"/>
      <c r="N444" s="7"/>
      <c r="O444" s="7"/>
      <c r="P444" s="7"/>
      <c r="Q444" s="7"/>
      <c r="R444" s="7"/>
      <c r="S444" s="7"/>
      <c r="T444" s="7"/>
      <c r="U444" s="7"/>
      <c r="V444" s="7"/>
      <c r="W444" s="7"/>
      <c r="X444" s="7"/>
      <c r="Y444" s="7"/>
      <c r="Z444" s="7"/>
    </row>
    <row r="445" spans="1:26" ht="14.5" x14ac:dyDescent="0.35">
      <c r="A445" s="7"/>
      <c r="B445" s="7"/>
      <c r="C445" s="7"/>
      <c r="D445" s="7"/>
      <c r="E445" s="7"/>
      <c r="F445" s="7"/>
      <c r="G445" s="7"/>
      <c r="H445" s="7"/>
      <c r="I445" s="7"/>
      <c r="J445" s="7"/>
      <c r="K445" s="7"/>
      <c r="M445" s="7"/>
      <c r="N445" s="7"/>
      <c r="O445" s="7"/>
      <c r="P445" s="7"/>
      <c r="Q445" s="7"/>
      <c r="R445" s="7"/>
      <c r="S445" s="7"/>
      <c r="T445" s="7"/>
      <c r="U445" s="7"/>
      <c r="V445" s="7"/>
      <c r="W445" s="7"/>
      <c r="X445" s="7"/>
      <c r="Y445" s="7"/>
      <c r="Z445" s="7"/>
    </row>
    <row r="446" spans="1:26" ht="14.5" x14ac:dyDescent="0.35">
      <c r="A446" s="7"/>
      <c r="B446" s="7"/>
      <c r="C446" s="7"/>
      <c r="D446" s="7"/>
      <c r="E446" s="7"/>
      <c r="F446" s="7"/>
      <c r="G446" s="7"/>
      <c r="H446" s="7"/>
      <c r="I446" s="7"/>
      <c r="J446" s="7"/>
      <c r="K446" s="7"/>
      <c r="M446" s="7"/>
      <c r="N446" s="7"/>
      <c r="O446" s="7"/>
      <c r="P446" s="7"/>
      <c r="Q446" s="7"/>
      <c r="R446" s="7"/>
      <c r="S446" s="7"/>
      <c r="T446" s="7"/>
      <c r="U446" s="7"/>
      <c r="V446" s="7"/>
      <c r="W446" s="7"/>
      <c r="X446" s="7"/>
      <c r="Y446" s="7"/>
      <c r="Z446" s="7"/>
    </row>
    <row r="447" spans="1:26" ht="14.5" x14ac:dyDescent="0.35">
      <c r="A447" s="7"/>
      <c r="B447" s="7"/>
      <c r="C447" s="7"/>
      <c r="D447" s="7"/>
      <c r="E447" s="7"/>
      <c r="F447" s="7"/>
      <c r="G447" s="7"/>
      <c r="H447" s="7"/>
      <c r="I447" s="7"/>
      <c r="J447" s="7"/>
      <c r="K447" s="7"/>
      <c r="M447" s="7"/>
      <c r="N447" s="7"/>
      <c r="O447" s="7"/>
      <c r="P447" s="7"/>
      <c r="Q447" s="7"/>
      <c r="R447" s="7"/>
      <c r="S447" s="7"/>
      <c r="T447" s="7"/>
      <c r="U447" s="7"/>
      <c r="V447" s="7"/>
      <c r="W447" s="7"/>
      <c r="X447" s="7"/>
      <c r="Y447" s="7"/>
      <c r="Z447" s="7"/>
    </row>
    <row r="448" spans="1:26" ht="14.5" x14ac:dyDescent="0.35">
      <c r="A448" s="7"/>
      <c r="B448" s="7"/>
      <c r="C448" s="7"/>
      <c r="D448" s="7"/>
      <c r="E448" s="7"/>
      <c r="F448" s="7"/>
      <c r="G448" s="7"/>
      <c r="H448" s="7"/>
      <c r="I448" s="7"/>
      <c r="J448" s="7"/>
      <c r="K448" s="7"/>
      <c r="M448" s="7"/>
      <c r="N448" s="7"/>
      <c r="O448" s="7"/>
      <c r="P448" s="7"/>
      <c r="Q448" s="7"/>
      <c r="R448" s="7"/>
      <c r="S448" s="7"/>
      <c r="T448" s="7"/>
      <c r="U448" s="7"/>
      <c r="V448" s="7"/>
      <c r="W448" s="7"/>
      <c r="X448" s="7"/>
      <c r="Y448" s="7"/>
      <c r="Z448" s="7"/>
    </row>
    <row r="449" spans="1:26" ht="14.5" x14ac:dyDescent="0.35">
      <c r="A449" s="7"/>
      <c r="B449" s="7"/>
      <c r="C449" s="7"/>
      <c r="D449" s="7"/>
      <c r="E449" s="7"/>
      <c r="F449" s="7"/>
      <c r="G449" s="7"/>
      <c r="H449" s="7"/>
      <c r="I449" s="7"/>
      <c r="J449" s="7"/>
      <c r="K449" s="7"/>
      <c r="M449" s="7"/>
      <c r="N449" s="7"/>
      <c r="O449" s="7"/>
      <c r="P449" s="7"/>
      <c r="Q449" s="7"/>
      <c r="R449" s="7"/>
      <c r="S449" s="7"/>
      <c r="T449" s="7"/>
      <c r="U449" s="7"/>
      <c r="V449" s="7"/>
      <c r="W449" s="7"/>
      <c r="X449" s="7"/>
      <c r="Y449" s="7"/>
      <c r="Z449" s="7"/>
    </row>
    <row r="450" spans="1:26" ht="14.5" x14ac:dyDescent="0.35">
      <c r="A450" s="7"/>
      <c r="B450" s="7"/>
      <c r="C450" s="7"/>
      <c r="D450" s="7"/>
      <c r="E450" s="7"/>
      <c r="F450" s="7"/>
      <c r="G450" s="7"/>
      <c r="H450" s="7"/>
      <c r="I450" s="7"/>
      <c r="J450" s="7"/>
      <c r="K450" s="7"/>
      <c r="M450" s="7"/>
      <c r="N450" s="7"/>
      <c r="O450" s="7"/>
      <c r="P450" s="7"/>
      <c r="Q450" s="7"/>
      <c r="R450" s="7"/>
      <c r="S450" s="7"/>
      <c r="T450" s="7"/>
      <c r="U450" s="7"/>
      <c r="V450" s="7"/>
      <c r="W450" s="7"/>
      <c r="X450" s="7"/>
      <c r="Y450" s="7"/>
      <c r="Z450" s="7"/>
    </row>
    <row r="451" spans="1:26" ht="14.5" x14ac:dyDescent="0.35">
      <c r="A451" s="7"/>
      <c r="B451" s="7"/>
      <c r="C451" s="7"/>
      <c r="D451" s="7"/>
      <c r="E451" s="7"/>
      <c r="F451" s="7"/>
      <c r="G451" s="7"/>
      <c r="H451" s="7"/>
      <c r="I451" s="7"/>
      <c r="J451" s="7"/>
      <c r="K451" s="7"/>
      <c r="M451" s="7"/>
      <c r="N451" s="7"/>
      <c r="O451" s="7"/>
      <c r="P451" s="7"/>
      <c r="Q451" s="7"/>
      <c r="R451" s="7"/>
      <c r="S451" s="7"/>
      <c r="T451" s="7"/>
      <c r="U451" s="7"/>
      <c r="V451" s="7"/>
      <c r="W451" s="7"/>
      <c r="X451" s="7"/>
      <c r="Y451" s="7"/>
      <c r="Z451" s="7"/>
    </row>
    <row r="452" spans="1:26" ht="14.5" x14ac:dyDescent="0.35">
      <c r="A452" s="7"/>
      <c r="B452" s="7"/>
      <c r="C452" s="7"/>
      <c r="D452" s="7"/>
      <c r="E452" s="7"/>
      <c r="F452" s="7"/>
      <c r="G452" s="7"/>
      <c r="H452" s="7"/>
      <c r="I452" s="7"/>
      <c r="J452" s="7"/>
      <c r="K452" s="7"/>
      <c r="M452" s="7"/>
      <c r="N452" s="7"/>
      <c r="O452" s="7"/>
      <c r="P452" s="7"/>
      <c r="Q452" s="7"/>
      <c r="R452" s="7"/>
      <c r="S452" s="7"/>
      <c r="T452" s="7"/>
      <c r="U452" s="7"/>
      <c r="V452" s="7"/>
      <c r="W452" s="7"/>
      <c r="X452" s="7"/>
      <c r="Y452" s="7"/>
      <c r="Z452" s="7"/>
    </row>
    <row r="453" spans="1:26" ht="14.5" x14ac:dyDescent="0.35">
      <c r="A453" s="7"/>
      <c r="B453" s="7"/>
      <c r="C453" s="7"/>
      <c r="D453" s="7"/>
      <c r="E453" s="7"/>
      <c r="F453" s="7"/>
      <c r="G453" s="7"/>
      <c r="H453" s="7"/>
      <c r="I453" s="7"/>
      <c r="J453" s="7"/>
      <c r="K453" s="7"/>
      <c r="M453" s="7"/>
      <c r="N453" s="7"/>
      <c r="O453" s="7"/>
      <c r="P453" s="7"/>
      <c r="Q453" s="7"/>
      <c r="R453" s="7"/>
      <c r="S453" s="7"/>
      <c r="T453" s="7"/>
      <c r="U453" s="7"/>
      <c r="V453" s="7"/>
      <c r="W453" s="7"/>
      <c r="X453" s="7"/>
      <c r="Y453" s="7"/>
      <c r="Z453" s="7"/>
    </row>
    <row r="454" spans="1:26" ht="14.5" x14ac:dyDescent="0.35">
      <c r="A454" s="7"/>
      <c r="B454" s="7"/>
      <c r="C454" s="7"/>
      <c r="D454" s="7"/>
      <c r="E454" s="7"/>
      <c r="F454" s="7"/>
      <c r="G454" s="7"/>
      <c r="H454" s="7"/>
      <c r="I454" s="7"/>
      <c r="J454" s="7"/>
      <c r="K454" s="7"/>
      <c r="M454" s="7"/>
      <c r="N454" s="7"/>
      <c r="O454" s="7"/>
      <c r="P454" s="7"/>
      <c r="Q454" s="7"/>
      <c r="R454" s="7"/>
      <c r="S454" s="7"/>
      <c r="T454" s="7"/>
      <c r="U454" s="7"/>
      <c r="V454" s="7"/>
      <c r="W454" s="7"/>
      <c r="X454" s="7"/>
      <c r="Y454" s="7"/>
      <c r="Z454" s="7"/>
    </row>
    <row r="455" spans="1:26" ht="14.5" x14ac:dyDescent="0.35">
      <c r="A455" s="7"/>
      <c r="B455" s="7"/>
      <c r="C455" s="7"/>
      <c r="D455" s="7"/>
      <c r="E455" s="7"/>
      <c r="F455" s="7"/>
      <c r="G455" s="7"/>
      <c r="H455" s="7"/>
      <c r="I455" s="7"/>
      <c r="J455" s="7"/>
      <c r="K455" s="7"/>
      <c r="M455" s="7"/>
      <c r="N455" s="7"/>
      <c r="O455" s="7"/>
      <c r="P455" s="7"/>
      <c r="Q455" s="7"/>
      <c r="R455" s="7"/>
      <c r="S455" s="7"/>
      <c r="T455" s="7"/>
      <c r="U455" s="7"/>
      <c r="V455" s="7"/>
      <c r="W455" s="7"/>
      <c r="X455" s="7"/>
      <c r="Y455" s="7"/>
      <c r="Z455" s="7"/>
    </row>
    <row r="456" spans="1:26" ht="14.5" x14ac:dyDescent="0.35">
      <c r="A456" s="7"/>
      <c r="B456" s="7"/>
      <c r="C456" s="7"/>
      <c r="D456" s="7"/>
      <c r="E456" s="7"/>
      <c r="F456" s="7"/>
      <c r="G456" s="7"/>
      <c r="H456" s="7"/>
      <c r="I456" s="7"/>
      <c r="J456" s="7"/>
      <c r="K456" s="7"/>
      <c r="M456" s="7"/>
      <c r="N456" s="7"/>
      <c r="O456" s="7"/>
      <c r="P456" s="7"/>
      <c r="Q456" s="7"/>
      <c r="R456" s="7"/>
      <c r="S456" s="7"/>
      <c r="T456" s="7"/>
      <c r="U456" s="7"/>
      <c r="V456" s="7"/>
      <c r="W456" s="7"/>
      <c r="X456" s="7"/>
      <c r="Y456" s="7"/>
      <c r="Z456" s="7"/>
    </row>
    <row r="457" spans="1:26" ht="14.5" x14ac:dyDescent="0.35">
      <c r="A457" s="7"/>
      <c r="B457" s="7"/>
      <c r="C457" s="7"/>
      <c r="D457" s="7"/>
      <c r="E457" s="7"/>
      <c r="F457" s="7"/>
      <c r="G457" s="7"/>
      <c r="H457" s="7"/>
      <c r="I457" s="7"/>
      <c r="J457" s="7"/>
      <c r="K457" s="7"/>
      <c r="M457" s="7"/>
      <c r="N457" s="7"/>
      <c r="O457" s="7"/>
      <c r="P457" s="7"/>
      <c r="Q457" s="7"/>
      <c r="R457" s="7"/>
      <c r="S457" s="7"/>
      <c r="T457" s="7"/>
      <c r="U457" s="7"/>
      <c r="V457" s="7"/>
      <c r="W457" s="7"/>
      <c r="X457" s="7"/>
      <c r="Y457" s="7"/>
      <c r="Z457" s="7"/>
    </row>
    <row r="458" spans="1:26" ht="14.5" x14ac:dyDescent="0.35">
      <c r="A458" s="7"/>
      <c r="B458" s="7"/>
      <c r="C458" s="7"/>
      <c r="D458" s="7"/>
      <c r="E458" s="7"/>
      <c r="F458" s="7"/>
      <c r="G458" s="7"/>
      <c r="H458" s="7"/>
      <c r="I458" s="7"/>
      <c r="J458" s="7"/>
      <c r="K458" s="7"/>
      <c r="M458" s="7"/>
      <c r="N458" s="7"/>
      <c r="O458" s="7"/>
      <c r="P458" s="7"/>
      <c r="Q458" s="7"/>
      <c r="R458" s="7"/>
      <c r="S458" s="7"/>
      <c r="T458" s="7"/>
      <c r="U458" s="7"/>
      <c r="V458" s="7"/>
      <c r="W458" s="7"/>
      <c r="X458" s="7"/>
      <c r="Y458" s="7"/>
      <c r="Z458" s="7"/>
    </row>
    <row r="459" spans="1:26" ht="14.5" x14ac:dyDescent="0.35">
      <c r="A459" s="7"/>
      <c r="B459" s="7"/>
      <c r="C459" s="7"/>
      <c r="D459" s="7"/>
      <c r="E459" s="7"/>
      <c r="F459" s="7"/>
      <c r="G459" s="7"/>
      <c r="H459" s="7"/>
      <c r="I459" s="7"/>
      <c r="J459" s="7"/>
      <c r="K459" s="7"/>
      <c r="M459" s="7"/>
      <c r="N459" s="7"/>
      <c r="O459" s="7"/>
      <c r="P459" s="7"/>
      <c r="Q459" s="7"/>
      <c r="R459" s="7"/>
      <c r="S459" s="7"/>
      <c r="T459" s="7"/>
      <c r="U459" s="7"/>
      <c r="V459" s="7"/>
      <c r="W459" s="7"/>
      <c r="X459" s="7"/>
      <c r="Y459" s="7"/>
      <c r="Z459" s="7"/>
    </row>
    <row r="460" spans="1:26" ht="14.5" x14ac:dyDescent="0.35">
      <c r="A460" s="7"/>
      <c r="B460" s="7"/>
      <c r="C460" s="7"/>
      <c r="D460" s="7"/>
      <c r="E460" s="7"/>
      <c r="F460" s="7"/>
      <c r="G460" s="7"/>
      <c r="H460" s="7"/>
      <c r="I460" s="7"/>
      <c r="J460" s="7"/>
      <c r="K460" s="7"/>
      <c r="M460" s="7"/>
      <c r="N460" s="7"/>
      <c r="O460" s="7"/>
      <c r="P460" s="7"/>
      <c r="Q460" s="7"/>
      <c r="R460" s="7"/>
      <c r="S460" s="7"/>
      <c r="T460" s="7"/>
      <c r="U460" s="7"/>
      <c r="V460" s="7"/>
      <c r="W460" s="7"/>
      <c r="X460" s="7"/>
      <c r="Y460" s="7"/>
      <c r="Z460" s="7"/>
    </row>
    <row r="461" spans="1:26" ht="14.5" x14ac:dyDescent="0.35">
      <c r="A461" s="7"/>
      <c r="B461" s="7"/>
      <c r="C461" s="7"/>
      <c r="D461" s="7"/>
      <c r="E461" s="7"/>
      <c r="F461" s="7"/>
      <c r="G461" s="7"/>
      <c r="H461" s="7"/>
      <c r="I461" s="7"/>
      <c r="J461" s="7"/>
      <c r="K461" s="7"/>
      <c r="M461" s="7"/>
      <c r="N461" s="7"/>
      <c r="O461" s="7"/>
      <c r="P461" s="7"/>
      <c r="Q461" s="7"/>
      <c r="R461" s="7"/>
      <c r="S461" s="7"/>
      <c r="T461" s="7"/>
      <c r="U461" s="7"/>
      <c r="V461" s="7"/>
      <c r="W461" s="7"/>
      <c r="X461" s="7"/>
      <c r="Y461" s="7"/>
      <c r="Z461" s="7"/>
    </row>
    <row r="462" spans="1:26" ht="14.5" x14ac:dyDescent="0.35">
      <c r="A462" s="7"/>
      <c r="B462" s="7"/>
      <c r="C462" s="7"/>
      <c r="D462" s="7"/>
      <c r="E462" s="7"/>
      <c r="F462" s="7"/>
      <c r="G462" s="7"/>
      <c r="H462" s="7"/>
      <c r="I462" s="7"/>
      <c r="J462" s="7"/>
      <c r="K462" s="7"/>
      <c r="M462" s="7"/>
      <c r="N462" s="7"/>
      <c r="O462" s="7"/>
      <c r="P462" s="7"/>
      <c r="Q462" s="7"/>
      <c r="R462" s="7"/>
      <c r="S462" s="7"/>
      <c r="T462" s="7"/>
      <c r="U462" s="7"/>
      <c r="V462" s="7"/>
      <c r="W462" s="7"/>
      <c r="X462" s="7"/>
      <c r="Y462" s="7"/>
      <c r="Z462" s="7"/>
    </row>
    <row r="463" spans="1:26" ht="14.5" x14ac:dyDescent="0.35">
      <c r="A463" s="7"/>
      <c r="B463" s="7"/>
      <c r="C463" s="7"/>
      <c r="D463" s="7"/>
      <c r="E463" s="7"/>
      <c r="F463" s="7"/>
      <c r="G463" s="7"/>
      <c r="H463" s="7"/>
      <c r="I463" s="7"/>
      <c r="J463" s="7"/>
      <c r="K463" s="7"/>
      <c r="M463" s="7"/>
      <c r="N463" s="7"/>
      <c r="O463" s="7"/>
      <c r="P463" s="7"/>
      <c r="Q463" s="7"/>
      <c r="R463" s="7"/>
      <c r="S463" s="7"/>
      <c r="T463" s="7"/>
      <c r="U463" s="7"/>
      <c r="V463" s="7"/>
      <c r="W463" s="7"/>
      <c r="X463" s="7"/>
      <c r="Y463" s="7"/>
      <c r="Z463" s="7"/>
    </row>
    <row r="464" spans="1:26" ht="14.5" x14ac:dyDescent="0.35">
      <c r="A464" s="7"/>
      <c r="B464" s="7"/>
      <c r="C464" s="7"/>
      <c r="D464" s="7"/>
      <c r="E464" s="7"/>
      <c r="F464" s="7"/>
      <c r="G464" s="7"/>
      <c r="H464" s="7"/>
      <c r="I464" s="7"/>
      <c r="J464" s="7"/>
      <c r="K464" s="7"/>
      <c r="M464" s="7"/>
      <c r="N464" s="7"/>
      <c r="O464" s="7"/>
      <c r="P464" s="7"/>
      <c r="Q464" s="7"/>
      <c r="R464" s="7"/>
      <c r="S464" s="7"/>
      <c r="T464" s="7"/>
      <c r="U464" s="7"/>
      <c r="V464" s="7"/>
      <c r="W464" s="7"/>
      <c r="X464" s="7"/>
      <c r="Y464" s="7"/>
      <c r="Z464" s="7"/>
    </row>
    <row r="465" spans="1:26" ht="14.5" x14ac:dyDescent="0.35">
      <c r="A465" s="7"/>
      <c r="B465" s="7"/>
      <c r="C465" s="7"/>
      <c r="D465" s="7"/>
      <c r="E465" s="7"/>
      <c r="F465" s="7"/>
      <c r="G465" s="7"/>
      <c r="H465" s="7"/>
      <c r="I465" s="7"/>
      <c r="J465" s="7"/>
      <c r="K465" s="7"/>
      <c r="M465" s="7"/>
      <c r="N465" s="7"/>
      <c r="O465" s="7"/>
      <c r="P465" s="7"/>
      <c r="Q465" s="7"/>
      <c r="R465" s="7"/>
      <c r="S465" s="7"/>
      <c r="T465" s="7"/>
      <c r="U465" s="7"/>
      <c r="V465" s="7"/>
      <c r="W465" s="7"/>
      <c r="X465" s="7"/>
      <c r="Y465" s="7"/>
      <c r="Z465" s="7"/>
    </row>
    <row r="466" spans="1:26" ht="14.5" x14ac:dyDescent="0.35">
      <c r="A466" s="7"/>
      <c r="B466" s="7"/>
      <c r="C466" s="7"/>
      <c r="D466" s="7"/>
      <c r="E466" s="7"/>
      <c r="F466" s="7"/>
      <c r="G466" s="7"/>
      <c r="H466" s="7"/>
      <c r="I466" s="7"/>
      <c r="J466" s="7"/>
      <c r="K466" s="7"/>
      <c r="M466" s="7"/>
      <c r="N466" s="7"/>
      <c r="O466" s="7"/>
      <c r="P466" s="7"/>
      <c r="Q466" s="7"/>
      <c r="R466" s="7"/>
      <c r="S466" s="7"/>
      <c r="T466" s="7"/>
      <c r="U466" s="7"/>
      <c r="V466" s="7"/>
      <c r="W466" s="7"/>
      <c r="X466" s="7"/>
      <c r="Y466" s="7"/>
      <c r="Z466" s="7"/>
    </row>
    <row r="467" spans="1:26" ht="14.5" x14ac:dyDescent="0.35">
      <c r="A467" s="7"/>
      <c r="B467" s="7"/>
      <c r="C467" s="7"/>
      <c r="D467" s="7"/>
      <c r="E467" s="7"/>
      <c r="F467" s="7"/>
      <c r="G467" s="7"/>
      <c r="H467" s="7"/>
      <c r="I467" s="7"/>
      <c r="J467" s="7"/>
      <c r="K467" s="7"/>
      <c r="M467" s="7"/>
      <c r="N467" s="7"/>
      <c r="O467" s="7"/>
      <c r="P467" s="7"/>
      <c r="Q467" s="7"/>
      <c r="R467" s="7"/>
      <c r="S467" s="7"/>
      <c r="T467" s="7"/>
      <c r="U467" s="7"/>
      <c r="V467" s="7"/>
      <c r="W467" s="7"/>
      <c r="X467" s="7"/>
      <c r="Y467" s="7"/>
      <c r="Z467" s="7"/>
    </row>
    <row r="468" spans="1:26" ht="14.5" x14ac:dyDescent="0.35">
      <c r="A468" s="7"/>
      <c r="B468" s="7"/>
      <c r="C468" s="7"/>
      <c r="D468" s="7"/>
      <c r="E468" s="7"/>
      <c r="F468" s="7"/>
      <c r="G468" s="7"/>
      <c r="H468" s="7"/>
      <c r="I468" s="7"/>
      <c r="J468" s="7"/>
      <c r="K468" s="7"/>
      <c r="M468" s="7"/>
      <c r="N468" s="7"/>
      <c r="O468" s="7"/>
      <c r="P468" s="7"/>
      <c r="Q468" s="7"/>
      <c r="R468" s="7"/>
      <c r="S468" s="7"/>
      <c r="T468" s="7"/>
      <c r="U468" s="7"/>
      <c r="V468" s="7"/>
      <c r="W468" s="7"/>
      <c r="X468" s="7"/>
      <c r="Y468" s="7"/>
      <c r="Z468" s="7"/>
    </row>
    <row r="469" spans="1:26" ht="14.5" x14ac:dyDescent="0.35">
      <c r="A469" s="7"/>
      <c r="B469" s="7"/>
      <c r="C469" s="7"/>
      <c r="D469" s="7"/>
      <c r="E469" s="7"/>
      <c r="F469" s="7"/>
      <c r="G469" s="7"/>
      <c r="H469" s="7"/>
      <c r="I469" s="7"/>
      <c r="J469" s="7"/>
      <c r="K469" s="7"/>
      <c r="M469" s="7"/>
      <c r="N469" s="7"/>
      <c r="O469" s="7"/>
      <c r="P469" s="7"/>
      <c r="Q469" s="7"/>
      <c r="R469" s="7"/>
      <c r="S469" s="7"/>
      <c r="T469" s="7"/>
      <c r="U469" s="7"/>
      <c r="V469" s="7"/>
      <c r="W469" s="7"/>
      <c r="X469" s="7"/>
      <c r="Y469" s="7"/>
      <c r="Z469" s="7"/>
    </row>
    <row r="470" spans="1:26" ht="14.5" x14ac:dyDescent="0.35">
      <c r="A470" s="7"/>
      <c r="B470" s="7"/>
      <c r="C470" s="7"/>
      <c r="D470" s="7"/>
      <c r="E470" s="7"/>
      <c r="F470" s="7"/>
      <c r="G470" s="7"/>
      <c r="H470" s="7"/>
      <c r="I470" s="7"/>
      <c r="J470" s="7"/>
      <c r="K470" s="7"/>
      <c r="M470" s="7"/>
      <c r="N470" s="7"/>
      <c r="O470" s="7"/>
      <c r="P470" s="7"/>
      <c r="Q470" s="7"/>
      <c r="R470" s="7"/>
      <c r="S470" s="7"/>
      <c r="T470" s="7"/>
      <c r="U470" s="7"/>
      <c r="V470" s="7"/>
      <c r="W470" s="7"/>
      <c r="X470" s="7"/>
      <c r="Y470" s="7"/>
      <c r="Z470" s="7"/>
    </row>
    <row r="471" spans="1:26" ht="14.5" x14ac:dyDescent="0.35">
      <c r="A471" s="7"/>
      <c r="B471" s="7"/>
      <c r="C471" s="7"/>
      <c r="D471" s="7"/>
      <c r="E471" s="7"/>
      <c r="F471" s="7"/>
      <c r="G471" s="7"/>
      <c r="H471" s="7"/>
      <c r="I471" s="7"/>
      <c r="J471" s="7"/>
      <c r="K471" s="7"/>
      <c r="M471" s="7"/>
      <c r="N471" s="7"/>
      <c r="O471" s="7"/>
      <c r="P471" s="7"/>
      <c r="Q471" s="7"/>
      <c r="R471" s="7"/>
      <c r="S471" s="7"/>
      <c r="T471" s="7"/>
      <c r="U471" s="7"/>
      <c r="V471" s="7"/>
      <c r="W471" s="7"/>
      <c r="X471" s="7"/>
      <c r="Y471" s="7"/>
      <c r="Z471" s="7"/>
    </row>
    <row r="472" spans="1:26" ht="14.5" x14ac:dyDescent="0.35">
      <c r="A472" s="7"/>
      <c r="B472" s="7"/>
      <c r="C472" s="7"/>
      <c r="D472" s="7"/>
      <c r="E472" s="7"/>
      <c r="F472" s="7"/>
      <c r="G472" s="7"/>
      <c r="H472" s="7"/>
      <c r="I472" s="7"/>
      <c r="J472" s="7"/>
      <c r="K472" s="7"/>
      <c r="M472" s="7"/>
      <c r="N472" s="7"/>
      <c r="O472" s="7"/>
      <c r="P472" s="7"/>
      <c r="Q472" s="7"/>
      <c r="R472" s="7"/>
      <c r="S472" s="7"/>
      <c r="T472" s="7"/>
      <c r="U472" s="7"/>
      <c r="V472" s="7"/>
      <c r="W472" s="7"/>
      <c r="X472" s="7"/>
      <c r="Y472" s="7"/>
      <c r="Z472" s="7"/>
    </row>
    <row r="473" spans="1:26" ht="14.5" x14ac:dyDescent="0.35">
      <c r="A473" s="7"/>
      <c r="B473" s="7"/>
      <c r="C473" s="7"/>
      <c r="D473" s="7"/>
      <c r="E473" s="7"/>
      <c r="F473" s="7"/>
      <c r="G473" s="7"/>
      <c r="H473" s="7"/>
      <c r="I473" s="7"/>
      <c r="J473" s="7"/>
      <c r="K473" s="7"/>
      <c r="M473" s="7"/>
      <c r="N473" s="7"/>
      <c r="O473" s="7"/>
      <c r="P473" s="7"/>
      <c r="Q473" s="7"/>
      <c r="R473" s="7"/>
      <c r="S473" s="7"/>
      <c r="T473" s="7"/>
      <c r="U473" s="7"/>
      <c r="V473" s="7"/>
      <c r="W473" s="7"/>
      <c r="X473" s="7"/>
      <c r="Y473" s="7"/>
      <c r="Z473" s="7"/>
    </row>
    <row r="474" spans="1:26" ht="14.5" x14ac:dyDescent="0.35">
      <c r="A474" s="7"/>
      <c r="B474" s="7"/>
      <c r="C474" s="7"/>
      <c r="D474" s="7"/>
      <c r="E474" s="7"/>
      <c r="F474" s="7"/>
      <c r="G474" s="7"/>
      <c r="H474" s="7"/>
      <c r="I474" s="7"/>
      <c r="J474" s="7"/>
      <c r="K474" s="7"/>
      <c r="M474" s="7"/>
      <c r="N474" s="7"/>
      <c r="O474" s="7"/>
      <c r="P474" s="7"/>
      <c r="Q474" s="7"/>
      <c r="R474" s="7"/>
      <c r="S474" s="7"/>
      <c r="T474" s="7"/>
      <c r="U474" s="7"/>
      <c r="V474" s="7"/>
      <c r="W474" s="7"/>
      <c r="X474" s="7"/>
      <c r="Y474" s="7"/>
      <c r="Z474" s="7"/>
    </row>
    <row r="475" spans="1:26" ht="14.5" x14ac:dyDescent="0.35">
      <c r="A475" s="7"/>
      <c r="B475" s="7"/>
      <c r="C475" s="7"/>
      <c r="D475" s="7"/>
      <c r="E475" s="7"/>
      <c r="F475" s="7"/>
      <c r="G475" s="7"/>
      <c r="H475" s="7"/>
      <c r="I475" s="7"/>
      <c r="J475" s="7"/>
      <c r="K475" s="7"/>
      <c r="M475" s="7"/>
      <c r="N475" s="7"/>
      <c r="O475" s="7"/>
      <c r="P475" s="7"/>
      <c r="Q475" s="7"/>
      <c r="R475" s="7"/>
      <c r="S475" s="7"/>
      <c r="T475" s="7"/>
      <c r="U475" s="7"/>
      <c r="V475" s="7"/>
      <c r="W475" s="7"/>
      <c r="X475" s="7"/>
      <c r="Y475" s="7"/>
      <c r="Z475" s="7"/>
    </row>
    <row r="476" spans="1:26" ht="14.5" x14ac:dyDescent="0.35">
      <c r="A476" s="7"/>
      <c r="B476" s="7"/>
      <c r="C476" s="7"/>
      <c r="D476" s="7"/>
      <c r="E476" s="7"/>
      <c r="F476" s="7"/>
      <c r="G476" s="7"/>
      <c r="H476" s="7"/>
      <c r="I476" s="7"/>
      <c r="J476" s="7"/>
      <c r="K476" s="7"/>
      <c r="M476" s="7"/>
      <c r="N476" s="7"/>
      <c r="O476" s="7"/>
      <c r="P476" s="7"/>
      <c r="Q476" s="7"/>
      <c r="R476" s="7"/>
      <c r="S476" s="7"/>
      <c r="T476" s="7"/>
      <c r="U476" s="7"/>
      <c r="V476" s="7"/>
      <c r="W476" s="7"/>
      <c r="X476" s="7"/>
      <c r="Y476" s="7"/>
      <c r="Z476" s="7"/>
    </row>
    <row r="477" spans="1:26" ht="14.5" x14ac:dyDescent="0.35">
      <c r="A477" s="7"/>
      <c r="B477" s="7"/>
      <c r="C477" s="7"/>
      <c r="D477" s="7"/>
      <c r="E477" s="7"/>
      <c r="F477" s="7"/>
      <c r="G477" s="7"/>
      <c r="H477" s="7"/>
      <c r="I477" s="7"/>
      <c r="J477" s="7"/>
      <c r="K477" s="7"/>
      <c r="M477" s="7"/>
      <c r="N477" s="7"/>
      <c r="O477" s="7"/>
      <c r="P477" s="7"/>
      <c r="Q477" s="7"/>
      <c r="R477" s="7"/>
      <c r="S477" s="7"/>
      <c r="T477" s="7"/>
      <c r="U477" s="7"/>
      <c r="V477" s="7"/>
      <c r="W477" s="7"/>
      <c r="X477" s="7"/>
      <c r="Y477" s="7"/>
      <c r="Z477" s="7"/>
    </row>
    <row r="478" spans="1:26" ht="14.5" x14ac:dyDescent="0.35">
      <c r="A478" s="7"/>
      <c r="B478" s="7"/>
      <c r="C478" s="7"/>
      <c r="D478" s="7"/>
      <c r="E478" s="7"/>
      <c r="F478" s="7"/>
      <c r="G478" s="7"/>
      <c r="H478" s="7"/>
      <c r="I478" s="7"/>
      <c r="J478" s="7"/>
      <c r="K478" s="7"/>
      <c r="M478" s="7"/>
      <c r="N478" s="7"/>
      <c r="O478" s="7"/>
      <c r="P478" s="7"/>
      <c r="Q478" s="7"/>
      <c r="R478" s="7"/>
      <c r="S478" s="7"/>
      <c r="T478" s="7"/>
      <c r="U478" s="7"/>
      <c r="V478" s="7"/>
      <c r="W478" s="7"/>
      <c r="X478" s="7"/>
      <c r="Y478" s="7"/>
      <c r="Z478" s="7"/>
    </row>
    <row r="479" spans="1:26" ht="14.5" x14ac:dyDescent="0.35">
      <c r="A479" s="7"/>
      <c r="B479" s="7"/>
      <c r="C479" s="7"/>
      <c r="D479" s="7"/>
      <c r="E479" s="7"/>
      <c r="F479" s="7"/>
      <c r="G479" s="7"/>
      <c r="H479" s="7"/>
      <c r="I479" s="7"/>
      <c r="J479" s="7"/>
      <c r="K479" s="7"/>
      <c r="M479" s="7"/>
      <c r="N479" s="7"/>
      <c r="O479" s="7"/>
      <c r="P479" s="7"/>
      <c r="Q479" s="7"/>
      <c r="R479" s="7"/>
      <c r="S479" s="7"/>
      <c r="T479" s="7"/>
      <c r="U479" s="7"/>
      <c r="V479" s="7"/>
      <c r="W479" s="7"/>
      <c r="X479" s="7"/>
      <c r="Y479" s="7"/>
      <c r="Z479" s="7"/>
    </row>
    <row r="480" spans="1:26" ht="14.5" x14ac:dyDescent="0.35">
      <c r="A480" s="7"/>
      <c r="B480" s="7"/>
      <c r="C480" s="7"/>
      <c r="D480" s="7"/>
      <c r="E480" s="7"/>
      <c r="F480" s="7"/>
      <c r="G480" s="7"/>
      <c r="H480" s="7"/>
      <c r="I480" s="7"/>
      <c r="J480" s="7"/>
      <c r="K480" s="7"/>
      <c r="M480" s="7"/>
      <c r="N480" s="7"/>
      <c r="O480" s="7"/>
      <c r="P480" s="7"/>
      <c r="Q480" s="7"/>
      <c r="R480" s="7"/>
      <c r="S480" s="7"/>
      <c r="T480" s="7"/>
      <c r="U480" s="7"/>
      <c r="V480" s="7"/>
      <c r="W480" s="7"/>
      <c r="X480" s="7"/>
      <c r="Y480" s="7"/>
      <c r="Z480" s="7"/>
    </row>
    <row r="481" spans="1:26" ht="14.5" x14ac:dyDescent="0.35">
      <c r="A481" s="7"/>
      <c r="B481" s="7"/>
      <c r="C481" s="7"/>
      <c r="D481" s="7"/>
      <c r="E481" s="7"/>
      <c r="F481" s="7"/>
      <c r="G481" s="7"/>
      <c r="H481" s="7"/>
      <c r="I481" s="7"/>
      <c r="J481" s="7"/>
      <c r="K481" s="7"/>
      <c r="M481" s="7"/>
      <c r="N481" s="7"/>
      <c r="O481" s="7"/>
      <c r="P481" s="7"/>
      <c r="Q481" s="7"/>
      <c r="R481" s="7"/>
      <c r="S481" s="7"/>
      <c r="T481" s="7"/>
      <c r="U481" s="7"/>
      <c r="V481" s="7"/>
      <c r="W481" s="7"/>
      <c r="X481" s="7"/>
      <c r="Y481" s="7"/>
      <c r="Z481" s="7"/>
    </row>
    <row r="482" spans="1:26" ht="14.5" x14ac:dyDescent="0.35">
      <c r="A482" s="7"/>
      <c r="B482" s="7"/>
      <c r="C482" s="7"/>
      <c r="D482" s="7"/>
      <c r="E482" s="7"/>
      <c r="F482" s="7"/>
      <c r="G482" s="7"/>
      <c r="H482" s="7"/>
      <c r="I482" s="7"/>
      <c r="J482" s="7"/>
      <c r="K482" s="7"/>
      <c r="M482" s="7"/>
      <c r="N482" s="7"/>
      <c r="O482" s="7"/>
      <c r="P482" s="7"/>
      <c r="Q482" s="7"/>
      <c r="R482" s="7"/>
      <c r="S482" s="7"/>
      <c r="T482" s="7"/>
      <c r="U482" s="7"/>
      <c r="V482" s="7"/>
      <c r="W482" s="7"/>
      <c r="X482" s="7"/>
      <c r="Y482" s="7"/>
      <c r="Z482" s="7"/>
    </row>
    <row r="483" spans="1:26" ht="14.5" x14ac:dyDescent="0.35">
      <c r="A483" s="7"/>
      <c r="B483" s="7"/>
      <c r="C483" s="7"/>
      <c r="D483" s="7"/>
      <c r="E483" s="7"/>
      <c r="F483" s="7"/>
      <c r="G483" s="7"/>
      <c r="H483" s="7"/>
      <c r="I483" s="7"/>
      <c r="J483" s="7"/>
      <c r="K483" s="7"/>
      <c r="M483" s="7"/>
      <c r="N483" s="7"/>
      <c r="O483" s="7"/>
      <c r="P483" s="7"/>
      <c r="Q483" s="7"/>
      <c r="R483" s="7"/>
      <c r="S483" s="7"/>
      <c r="T483" s="7"/>
      <c r="U483" s="7"/>
      <c r="V483" s="7"/>
      <c r="W483" s="7"/>
      <c r="X483" s="7"/>
      <c r="Y483" s="7"/>
      <c r="Z483" s="7"/>
    </row>
    <row r="484" spans="1:26" ht="14.5" x14ac:dyDescent="0.35">
      <c r="A484" s="7"/>
      <c r="B484" s="7"/>
      <c r="C484" s="7"/>
      <c r="D484" s="7"/>
      <c r="E484" s="7"/>
      <c r="F484" s="7"/>
      <c r="G484" s="7"/>
      <c r="H484" s="7"/>
      <c r="I484" s="7"/>
      <c r="J484" s="7"/>
      <c r="K484" s="7"/>
      <c r="M484" s="7"/>
      <c r="N484" s="7"/>
      <c r="O484" s="7"/>
      <c r="P484" s="7"/>
      <c r="Q484" s="7"/>
      <c r="R484" s="7"/>
      <c r="S484" s="7"/>
      <c r="T484" s="7"/>
      <c r="U484" s="7"/>
      <c r="V484" s="7"/>
      <c r="W484" s="7"/>
      <c r="X484" s="7"/>
      <c r="Y484" s="7"/>
      <c r="Z484" s="7"/>
    </row>
    <row r="485" spans="1:26" ht="14.5" x14ac:dyDescent="0.35">
      <c r="A485" s="7"/>
      <c r="B485" s="7"/>
      <c r="C485" s="7"/>
      <c r="D485" s="7"/>
      <c r="E485" s="7"/>
      <c r="F485" s="7"/>
      <c r="G485" s="7"/>
      <c r="H485" s="7"/>
      <c r="I485" s="7"/>
      <c r="J485" s="7"/>
      <c r="K485" s="7"/>
      <c r="M485" s="7"/>
      <c r="N485" s="7"/>
      <c r="O485" s="7"/>
      <c r="P485" s="7"/>
      <c r="Q485" s="7"/>
      <c r="R485" s="7"/>
      <c r="S485" s="7"/>
      <c r="T485" s="7"/>
      <c r="U485" s="7"/>
      <c r="V485" s="7"/>
      <c r="W485" s="7"/>
      <c r="X485" s="7"/>
      <c r="Y485" s="7"/>
      <c r="Z485" s="7"/>
    </row>
    <row r="486" spans="1:26" ht="14.5" x14ac:dyDescent="0.35">
      <c r="A486" s="7"/>
      <c r="B486" s="7"/>
      <c r="C486" s="7"/>
      <c r="D486" s="7"/>
      <c r="E486" s="7"/>
      <c r="F486" s="7"/>
      <c r="G486" s="7"/>
      <c r="H486" s="7"/>
      <c r="I486" s="7"/>
      <c r="J486" s="7"/>
      <c r="K486" s="7"/>
      <c r="M486" s="7"/>
      <c r="N486" s="7"/>
      <c r="O486" s="7"/>
      <c r="P486" s="7"/>
      <c r="Q486" s="7"/>
      <c r="R486" s="7"/>
      <c r="S486" s="7"/>
      <c r="T486" s="7"/>
      <c r="U486" s="7"/>
      <c r="V486" s="7"/>
      <c r="W486" s="7"/>
      <c r="X486" s="7"/>
      <c r="Y486" s="7"/>
      <c r="Z486" s="7"/>
    </row>
    <row r="487" spans="1:26" ht="14.5" x14ac:dyDescent="0.35">
      <c r="A487" s="7"/>
      <c r="B487" s="7"/>
      <c r="C487" s="7"/>
      <c r="D487" s="7"/>
      <c r="E487" s="7"/>
      <c r="F487" s="7"/>
      <c r="G487" s="7"/>
      <c r="H487" s="7"/>
      <c r="I487" s="7"/>
      <c r="J487" s="7"/>
      <c r="K487" s="7"/>
      <c r="M487" s="7"/>
      <c r="N487" s="7"/>
      <c r="O487" s="7"/>
      <c r="P487" s="7"/>
      <c r="Q487" s="7"/>
      <c r="R487" s="7"/>
      <c r="S487" s="7"/>
      <c r="T487" s="7"/>
      <c r="U487" s="7"/>
      <c r="V487" s="7"/>
      <c r="W487" s="7"/>
      <c r="X487" s="7"/>
      <c r="Y487" s="7"/>
      <c r="Z487" s="7"/>
    </row>
    <row r="488" spans="1:26" ht="14.5" x14ac:dyDescent="0.35">
      <c r="A488" s="7"/>
      <c r="B488" s="7"/>
      <c r="C488" s="7"/>
      <c r="D488" s="7"/>
      <c r="E488" s="7"/>
      <c r="F488" s="7"/>
      <c r="G488" s="7"/>
      <c r="H488" s="7"/>
      <c r="I488" s="7"/>
      <c r="J488" s="7"/>
      <c r="K488" s="7"/>
      <c r="M488" s="7"/>
      <c r="N488" s="7"/>
      <c r="O488" s="7"/>
      <c r="P488" s="7"/>
      <c r="Q488" s="7"/>
      <c r="R488" s="7"/>
      <c r="S488" s="7"/>
      <c r="T488" s="7"/>
      <c r="U488" s="7"/>
      <c r="V488" s="7"/>
      <c r="W488" s="7"/>
      <c r="X488" s="7"/>
      <c r="Y488" s="7"/>
      <c r="Z488" s="7"/>
    </row>
    <row r="489" spans="1:26" ht="14.5" x14ac:dyDescent="0.35">
      <c r="A489" s="7"/>
      <c r="B489" s="7"/>
      <c r="C489" s="7"/>
      <c r="D489" s="7"/>
      <c r="E489" s="7"/>
      <c r="F489" s="7"/>
      <c r="G489" s="7"/>
      <c r="H489" s="7"/>
      <c r="I489" s="7"/>
      <c r="J489" s="7"/>
      <c r="K489" s="7"/>
      <c r="M489" s="7"/>
      <c r="N489" s="7"/>
      <c r="O489" s="7"/>
      <c r="P489" s="7"/>
      <c r="Q489" s="7"/>
      <c r="R489" s="7"/>
      <c r="S489" s="7"/>
      <c r="T489" s="7"/>
      <c r="U489" s="7"/>
      <c r="V489" s="7"/>
      <c r="W489" s="7"/>
      <c r="X489" s="7"/>
      <c r="Y489" s="7"/>
      <c r="Z489" s="7"/>
    </row>
    <row r="490" spans="1:26" ht="14.5" x14ac:dyDescent="0.35">
      <c r="A490" s="7"/>
      <c r="B490" s="7"/>
      <c r="C490" s="7"/>
      <c r="D490" s="7"/>
      <c r="E490" s="7"/>
      <c r="F490" s="7"/>
      <c r="G490" s="7"/>
      <c r="H490" s="7"/>
      <c r="I490" s="7"/>
      <c r="J490" s="7"/>
      <c r="K490" s="7"/>
      <c r="M490" s="7"/>
      <c r="N490" s="7"/>
      <c r="O490" s="7"/>
      <c r="P490" s="7"/>
      <c r="Q490" s="7"/>
      <c r="R490" s="7"/>
      <c r="S490" s="7"/>
      <c r="T490" s="7"/>
      <c r="U490" s="7"/>
      <c r="V490" s="7"/>
      <c r="W490" s="7"/>
      <c r="X490" s="7"/>
      <c r="Y490" s="7"/>
      <c r="Z490" s="7"/>
    </row>
    <row r="491" spans="1:26" ht="14.5" x14ac:dyDescent="0.35">
      <c r="A491" s="7"/>
      <c r="B491" s="7"/>
      <c r="C491" s="7"/>
      <c r="D491" s="7"/>
      <c r="E491" s="7"/>
      <c r="F491" s="7"/>
      <c r="G491" s="7"/>
      <c r="H491" s="7"/>
      <c r="I491" s="7"/>
      <c r="J491" s="7"/>
      <c r="K491" s="7"/>
      <c r="M491" s="7"/>
      <c r="N491" s="7"/>
      <c r="O491" s="7"/>
      <c r="P491" s="7"/>
      <c r="Q491" s="7"/>
      <c r="R491" s="7"/>
      <c r="S491" s="7"/>
      <c r="T491" s="7"/>
      <c r="U491" s="7"/>
      <c r="V491" s="7"/>
      <c r="W491" s="7"/>
      <c r="X491" s="7"/>
      <c r="Y491" s="7"/>
      <c r="Z491" s="7"/>
    </row>
    <row r="492" spans="1:26" ht="14.5" x14ac:dyDescent="0.35">
      <c r="A492" s="7"/>
      <c r="B492" s="7"/>
      <c r="C492" s="7"/>
      <c r="D492" s="7"/>
      <c r="E492" s="7"/>
      <c r="F492" s="7"/>
      <c r="G492" s="7"/>
      <c r="H492" s="7"/>
      <c r="I492" s="7"/>
      <c r="J492" s="7"/>
      <c r="K492" s="7"/>
      <c r="M492" s="7"/>
      <c r="N492" s="7"/>
      <c r="O492" s="7"/>
      <c r="P492" s="7"/>
      <c r="Q492" s="7"/>
      <c r="R492" s="7"/>
      <c r="S492" s="7"/>
      <c r="T492" s="7"/>
      <c r="U492" s="7"/>
      <c r="V492" s="7"/>
      <c r="W492" s="7"/>
      <c r="X492" s="7"/>
      <c r="Y492" s="7"/>
      <c r="Z492" s="7"/>
    </row>
    <row r="493" spans="1:26" ht="14.5" x14ac:dyDescent="0.35">
      <c r="A493" s="7"/>
      <c r="B493" s="7"/>
      <c r="C493" s="7"/>
      <c r="D493" s="7"/>
      <c r="E493" s="7"/>
      <c r="F493" s="7"/>
      <c r="G493" s="7"/>
      <c r="H493" s="7"/>
      <c r="I493" s="7"/>
      <c r="J493" s="7"/>
      <c r="K493" s="7"/>
      <c r="M493" s="7"/>
      <c r="N493" s="7"/>
      <c r="O493" s="7"/>
      <c r="P493" s="7"/>
      <c r="Q493" s="7"/>
      <c r="R493" s="7"/>
      <c r="S493" s="7"/>
      <c r="T493" s="7"/>
      <c r="U493" s="7"/>
      <c r="V493" s="7"/>
      <c r="W493" s="7"/>
      <c r="X493" s="7"/>
      <c r="Y493" s="7"/>
      <c r="Z493" s="7"/>
    </row>
    <row r="494" spans="1:26" ht="14.5" x14ac:dyDescent="0.35">
      <c r="A494" s="7"/>
      <c r="B494" s="7"/>
      <c r="C494" s="7"/>
      <c r="D494" s="7"/>
      <c r="E494" s="7"/>
      <c r="F494" s="7"/>
      <c r="G494" s="7"/>
      <c r="H494" s="7"/>
      <c r="I494" s="7"/>
      <c r="J494" s="7"/>
      <c r="K494" s="7"/>
      <c r="M494" s="7"/>
      <c r="N494" s="7"/>
      <c r="O494" s="7"/>
      <c r="P494" s="7"/>
      <c r="Q494" s="7"/>
      <c r="R494" s="7"/>
      <c r="S494" s="7"/>
      <c r="T494" s="7"/>
      <c r="U494" s="7"/>
      <c r="V494" s="7"/>
      <c r="W494" s="7"/>
      <c r="X494" s="7"/>
      <c r="Y494" s="7"/>
      <c r="Z494" s="7"/>
    </row>
    <row r="495" spans="1:26" ht="14.5" x14ac:dyDescent="0.35">
      <c r="A495" s="7"/>
      <c r="B495" s="7"/>
      <c r="C495" s="7"/>
      <c r="D495" s="7"/>
      <c r="E495" s="7"/>
      <c r="F495" s="7"/>
      <c r="G495" s="7"/>
      <c r="H495" s="7"/>
      <c r="I495" s="7"/>
      <c r="J495" s="7"/>
      <c r="K495" s="7"/>
      <c r="M495" s="7"/>
      <c r="N495" s="7"/>
      <c r="O495" s="7"/>
      <c r="P495" s="7"/>
      <c r="Q495" s="7"/>
      <c r="R495" s="7"/>
      <c r="S495" s="7"/>
      <c r="T495" s="7"/>
      <c r="U495" s="7"/>
      <c r="V495" s="7"/>
      <c r="W495" s="7"/>
      <c r="X495" s="7"/>
      <c r="Y495" s="7"/>
      <c r="Z495" s="7"/>
    </row>
    <row r="496" spans="1:26" ht="14.5" x14ac:dyDescent="0.35">
      <c r="A496" s="7"/>
      <c r="B496" s="7"/>
      <c r="C496" s="7"/>
      <c r="D496" s="7"/>
      <c r="E496" s="7"/>
      <c r="F496" s="7"/>
      <c r="G496" s="7"/>
      <c r="H496" s="7"/>
      <c r="I496" s="7"/>
      <c r="J496" s="7"/>
      <c r="K496" s="7"/>
      <c r="M496" s="7"/>
      <c r="N496" s="7"/>
      <c r="O496" s="7"/>
      <c r="P496" s="7"/>
      <c r="Q496" s="7"/>
      <c r="R496" s="7"/>
      <c r="S496" s="7"/>
      <c r="T496" s="7"/>
      <c r="U496" s="7"/>
      <c r="V496" s="7"/>
      <c r="W496" s="7"/>
      <c r="X496" s="7"/>
      <c r="Y496" s="7"/>
      <c r="Z496" s="7"/>
    </row>
    <row r="497" spans="1:26" ht="14.5" x14ac:dyDescent="0.35">
      <c r="A497" s="7"/>
      <c r="B497" s="7"/>
      <c r="C497" s="7"/>
      <c r="D497" s="7"/>
      <c r="E497" s="7"/>
      <c r="F497" s="7"/>
      <c r="G497" s="7"/>
      <c r="H497" s="7"/>
      <c r="I497" s="7"/>
      <c r="J497" s="7"/>
      <c r="K497" s="7"/>
      <c r="M497" s="7"/>
      <c r="N497" s="7"/>
      <c r="O497" s="7"/>
      <c r="P497" s="7"/>
      <c r="Q497" s="7"/>
      <c r="R497" s="7"/>
      <c r="S497" s="7"/>
      <c r="T497" s="7"/>
      <c r="U497" s="7"/>
      <c r="V497" s="7"/>
      <c r="W497" s="7"/>
      <c r="X497" s="7"/>
      <c r="Y497" s="7"/>
      <c r="Z497" s="7"/>
    </row>
    <row r="498" spans="1:26" ht="14.5" x14ac:dyDescent="0.35">
      <c r="A498" s="7"/>
      <c r="B498" s="7"/>
      <c r="C498" s="7"/>
      <c r="D498" s="7"/>
      <c r="E498" s="7"/>
      <c r="F498" s="7"/>
      <c r="G498" s="7"/>
      <c r="H498" s="7"/>
      <c r="I498" s="7"/>
      <c r="J498" s="7"/>
      <c r="K498" s="7"/>
      <c r="M498" s="7"/>
      <c r="N498" s="7"/>
      <c r="O498" s="7"/>
      <c r="P498" s="7"/>
      <c r="Q498" s="7"/>
      <c r="R498" s="7"/>
      <c r="S498" s="7"/>
      <c r="T498" s="7"/>
      <c r="U498" s="7"/>
      <c r="V498" s="7"/>
      <c r="W498" s="7"/>
      <c r="X498" s="7"/>
      <c r="Y498" s="7"/>
      <c r="Z498" s="7"/>
    </row>
    <row r="499" spans="1:26" ht="14.5" x14ac:dyDescent="0.35">
      <c r="A499" s="7"/>
      <c r="B499" s="7"/>
      <c r="C499" s="7"/>
      <c r="D499" s="7"/>
      <c r="E499" s="7"/>
      <c r="F499" s="7"/>
      <c r="G499" s="7"/>
      <c r="H499" s="7"/>
      <c r="I499" s="7"/>
      <c r="J499" s="7"/>
      <c r="K499" s="7"/>
      <c r="M499" s="7"/>
      <c r="N499" s="7"/>
      <c r="O499" s="7"/>
      <c r="P499" s="7"/>
      <c r="Q499" s="7"/>
      <c r="R499" s="7"/>
      <c r="S499" s="7"/>
      <c r="T499" s="7"/>
      <c r="U499" s="7"/>
      <c r="V499" s="7"/>
      <c r="W499" s="7"/>
      <c r="X499" s="7"/>
      <c r="Y499" s="7"/>
      <c r="Z499" s="7"/>
    </row>
    <row r="500" spans="1:26" ht="14.5" x14ac:dyDescent="0.35">
      <c r="A500" s="7"/>
      <c r="B500" s="7"/>
      <c r="C500" s="7"/>
      <c r="D500" s="7"/>
      <c r="E500" s="7"/>
      <c r="F500" s="7"/>
      <c r="G500" s="7"/>
      <c r="H500" s="7"/>
      <c r="I500" s="7"/>
      <c r="J500" s="7"/>
      <c r="K500" s="7"/>
      <c r="M500" s="7"/>
      <c r="N500" s="7"/>
      <c r="O500" s="7"/>
      <c r="P500" s="7"/>
      <c r="Q500" s="7"/>
      <c r="R500" s="7"/>
      <c r="S500" s="7"/>
      <c r="T500" s="7"/>
      <c r="U500" s="7"/>
      <c r="V500" s="7"/>
      <c r="W500" s="7"/>
      <c r="X500" s="7"/>
      <c r="Y500" s="7"/>
      <c r="Z500" s="7"/>
    </row>
    <row r="501" spans="1:26" ht="14.5" x14ac:dyDescent="0.35">
      <c r="A501" s="7"/>
      <c r="B501" s="7"/>
      <c r="C501" s="7"/>
      <c r="D501" s="7"/>
      <c r="E501" s="7"/>
      <c r="F501" s="7"/>
      <c r="G501" s="7"/>
      <c r="H501" s="7"/>
      <c r="I501" s="7"/>
      <c r="J501" s="7"/>
      <c r="K501" s="7"/>
      <c r="M501" s="7"/>
      <c r="N501" s="7"/>
      <c r="O501" s="7"/>
      <c r="P501" s="7"/>
      <c r="Q501" s="7"/>
      <c r="R501" s="7"/>
      <c r="S501" s="7"/>
      <c r="T501" s="7"/>
      <c r="U501" s="7"/>
      <c r="V501" s="7"/>
      <c r="W501" s="7"/>
      <c r="X501" s="7"/>
      <c r="Y501" s="7"/>
      <c r="Z501" s="7"/>
    </row>
    <row r="502" spans="1:26" ht="14.5" x14ac:dyDescent="0.35">
      <c r="A502" s="7"/>
      <c r="B502" s="7"/>
      <c r="C502" s="7"/>
      <c r="D502" s="7"/>
      <c r="E502" s="7"/>
      <c r="F502" s="7"/>
      <c r="G502" s="7"/>
      <c r="H502" s="7"/>
      <c r="I502" s="7"/>
      <c r="J502" s="7"/>
      <c r="K502" s="7"/>
      <c r="M502" s="7"/>
      <c r="N502" s="7"/>
      <c r="O502" s="7"/>
      <c r="P502" s="7"/>
      <c r="Q502" s="7"/>
      <c r="R502" s="7"/>
      <c r="S502" s="7"/>
      <c r="T502" s="7"/>
      <c r="U502" s="7"/>
      <c r="V502" s="7"/>
      <c r="W502" s="7"/>
      <c r="X502" s="7"/>
      <c r="Y502" s="7"/>
      <c r="Z502" s="7"/>
    </row>
    <row r="503" spans="1:26" ht="14.5" x14ac:dyDescent="0.35">
      <c r="A503" s="7"/>
      <c r="B503" s="7"/>
      <c r="C503" s="7"/>
      <c r="D503" s="7"/>
      <c r="E503" s="7"/>
      <c r="F503" s="7"/>
      <c r="G503" s="7"/>
      <c r="H503" s="7"/>
      <c r="I503" s="7"/>
      <c r="J503" s="7"/>
      <c r="K503" s="7"/>
      <c r="M503" s="7"/>
      <c r="N503" s="7"/>
      <c r="O503" s="7"/>
      <c r="P503" s="7"/>
      <c r="Q503" s="7"/>
      <c r="R503" s="7"/>
      <c r="S503" s="7"/>
      <c r="T503" s="7"/>
      <c r="U503" s="7"/>
      <c r="V503" s="7"/>
      <c r="W503" s="7"/>
      <c r="X503" s="7"/>
      <c r="Y503" s="7"/>
      <c r="Z503" s="7"/>
    </row>
    <row r="504" spans="1:26" ht="14.5" x14ac:dyDescent="0.35">
      <c r="A504" s="7"/>
      <c r="B504" s="7"/>
      <c r="C504" s="7"/>
      <c r="D504" s="7"/>
      <c r="E504" s="7"/>
      <c r="F504" s="7"/>
      <c r="G504" s="7"/>
      <c r="H504" s="7"/>
      <c r="I504" s="7"/>
      <c r="J504" s="7"/>
      <c r="K504" s="7"/>
      <c r="M504" s="7"/>
      <c r="N504" s="7"/>
      <c r="O504" s="7"/>
      <c r="P504" s="7"/>
      <c r="Q504" s="7"/>
      <c r="R504" s="7"/>
      <c r="S504" s="7"/>
      <c r="T504" s="7"/>
      <c r="U504" s="7"/>
      <c r="V504" s="7"/>
      <c r="W504" s="7"/>
      <c r="X504" s="7"/>
      <c r="Y504" s="7"/>
      <c r="Z504" s="7"/>
    </row>
    <row r="505" spans="1:26" ht="14.5" x14ac:dyDescent="0.35">
      <c r="A505" s="7"/>
      <c r="B505" s="7"/>
      <c r="C505" s="7"/>
      <c r="D505" s="7"/>
      <c r="E505" s="7"/>
      <c r="F505" s="7"/>
      <c r="G505" s="7"/>
      <c r="H505" s="7"/>
      <c r="I505" s="7"/>
      <c r="J505" s="7"/>
      <c r="K505" s="7"/>
      <c r="M505" s="7"/>
      <c r="N505" s="7"/>
      <c r="O505" s="7"/>
      <c r="P505" s="7"/>
      <c r="Q505" s="7"/>
      <c r="R505" s="7"/>
      <c r="S505" s="7"/>
      <c r="T505" s="7"/>
      <c r="U505" s="7"/>
      <c r="V505" s="7"/>
      <c r="W505" s="7"/>
      <c r="X505" s="7"/>
      <c r="Y505" s="7"/>
      <c r="Z505" s="7"/>
    </row>
    <row r="506" spans="1:26" ht="14.5" x14ac:dyDescent="0.35">
      <c r="A506" s="7"/>
      <c r="B506" s="7"/>
      <c r="C506" s="7"/>
      <c r="D506" s="7"/>
      <c r="E506" s="7"/>
      <c r="F506" s="7"/>
      <c r="G506" s="7"/>
      <c r="H506" s="7"/>
      <c r="I506" s="7"/>
      <c r="J506" s="7"/>
      <c r="K506" s="7"/>
      <c r="M506" s="7"/>
      <c r="N506" s="7"/>
      <c r="O506" s="7"/>
      <c r="P506" s="7"/>
      <c r="Q506" s="7"/>
      <c r="R506" s="7"/>
      <c r="S506" s="7"/>
      <c r="T506" s="7"/>
      <c r="U506" s="7"/>
      <c r="V506" s="7"/>
      <c r="W506" s="7"/>
      <c r="X506" s="7"/>
      <c r="Y506" s="7"/>
      <c r="Z506" s="7"/>
    </row>
    <row r="507" spans="1:26" ht="14.5" x14ac:dyDescent="0.35">
      <c r="A507" s="7"/>
      <c r="B507" s="7"/>
      <c r="C507" s="7"/>
      <c r="D507" s="7"/>
      <c r="E507" s="7"/>
      <c r="F507" s="7"/>
      <c r="G507" s="7"/>
      <c r="H507" s="7"/>
      <c r="I507" s="7"/>
      <c r="J507" s="7"/>
      <c r="K507" s="7"/>
      <c r="M507" s="7"/>
      <c r="N507" s="7"/>
      <c r="O507" s="7"/>
      <c r="P507" s="7"/>
      <c r="Q507" s="7"/>
      <c r="R507" s="7"/>
      <c r="S507" s="7"/>
      <c r="T507" s="7"/>
      <c r="U507" s="7"/>
      <c r="V507" s="7"/>
      <c r="W507" s="7"/>
      <c r="X507" s="7"/>
      <c r="Y507" s="7"/>
      <c r="Z507" s="7"/>
    </row>
    <row r="508" spans="1:26" ht="14.5" x14ac:dyDescent="0.35">
      <c r="A508" s="7"/>
      <c r="B508" s="7"/>
      <c r="C508" s="7"/>
      <c r="D508" s="7"/>
      <c r="E508" s="7"/>
      <c r="F508" s="7"/>
      <c r="G508" s="7"/>
      <c r="H508" s="7"/>
      <c r="I508" s="7"/>
      <c r="J508" s="7"/>
      <c r="K508" s="7"/>
      <c r="M508" s="7"/>
      <c r="N508" s="7"/>
      <c r="O508" s="7"/>
      <c r="P508" s="7"/>
      <c r="Q508" s="7"/>
      <c r="R508" s="7"/>
      <c r="S508" s="7"/>
      <c r="T508" s="7"/>
      <c r="U508" s="7"/>
      <c r="V508" s="7"/>
      <c r="W508" s="7"/>
      <c r="X508" s="7"/>
      <c r="Y508" s="7"/>
      <c r="Z508" s="7"/>
    </row>
    <row r="509" spans="1:26" ht="14.5" x14ac:dyDescent="0.35">
      <c r="A509" s="7"/>
      <c r="B509" s="7"/>
      <c r="C509" s="7"/>
      <c r="D509" s="7"/>
      <c r="E509" s="7"/>
      <c r="F509" s="7"/>
      <c r="G509" s="7"/>
      <c r="H509" s="7"/>
      <c r="I509" s="7"/>
      <c r="J509" s="7"/>
      <c r="K509" s="7"/>
      <c r="M509" s="7"/>
      <c r="N509" s="7"/>
      <c r="O509" s="7"/>
      <c r="P509" s="7"/>
      <c r="Q509" s="7"/>
      <c r="R509" s="7"/>
      <c r="S509" s="7"/>
      <c r="T509" s="7"/>
      <c r="U509" s="7"/>
      <c r="V509" s="7"/>
      <c r="W509" s="7"/>
      <c r="X509" s="7"/>
      <c r="Y509" s="7"/>
      <c r="Z509" s="7"/>
    </row>
    <row r="510" spans="1:26" ht="14.5" x14ac:dyDescent="0.35">
      <c r="A510" s="7"/>
      <c r="B510" s="7"/>
      <c r="C510" s="7"/>
      <c r="D510" s="7"/>
      <c r="E510" s="7"/>
      <c r="F510" s="7"/>
      <c r="G510" s="7"/>
      <c r="H510" s="7"/>
      <c r="I510" s="7"/>
      <c r="J510" s="7"/>
      <c r="K510" s="7"/>
      <c r="M510" s="7"/>
      <c r="N510" s="7"/>
      <c r="O510" s="7"/>
      <c r="P510" s="7"/>
      <c r="Q510" s="7"/>
      <c r="R510" s="7"/>
      <c r="S510" s="7"/>
      <c r="T510" s="7"/>
      <c r="U510" s="7"/>
      <c r="V510" s="7"/>
      <c r="W510" s="7"/>
      <c r="X510" s="7"/>
      <c r="Y510" s="7"/>
      <c r="Z510" s="7"/>
    </row>
    <row r="511" spans="1:26" ht="14.5" x14ac:dyDescent="0.35">
      <c r="A511" s="7"/>
      <c r="B511" s="7"/>
      <c r="C511" s="7"/>
      <c r="D511" s="7"/>
      <c r="E511" s="7"/>
      <c r="F511" s="7"/>
      <c r="G511" s="7"/>
      <c r="H511" s="7"/>
      <c r="I511" s="7"/>
      <c r="J511" s="7"/>
      <c r="K511" s="7"/>
      <c r="M511" s="7"/>
      <c r="N511" s="7"/>
      <c r="O511" s="7"/>
      <c r="P511" s="7"/>
      <c r="Q511" s="7"/>
      <c r="R511" s="7"/>
      <c r="S511" s="7"/>
      <c r="T511" s="7"/>
      <c r="U511" s="7"/>
      <c r="V511" s="7"/>
      <c r="W511" s="7"/>
      <c r="X511" s="7"/>
      <c r="Y511" s="7"/>
      <c r="Z511" s="7"/>
    </row>
    <row r="512" spans="1:26" ht="14.5" x14ac:dyDescent="0.35">
      <c r="A512" s="7"/>
      <c r="B512" s="7"/>
      <c r="C512" s="7"/>
      <c r="D512" s="7"/>
      <c r="E512" s="7"/>
      <c r="F512" s="7"/>
      <c r="G512" s="7"/>
      <c r="H512" s="7"/>
      <c r="I512" s="7"/>
      <c r="J512" s="7"/>
      <c r="K512" s="7"/>
      <c r="M512" s="7"/>
      <c r="N512" s="7"/>
      <c r="O512" s="7"/>
      <c r="P512" s="7"/>
      <c r="Q512" s="7"/>
      <c r="R512" s="7"/>
      <c r="S512" s="7"/>
      <c r="T512" s="7"/>
      <c r="U512" s="7"/>
      <c r="V512" s="7"/>
      <c r="W512" s="7"/>
      <c r="X512" s="7"/>
      <c r="Y512" s="7"/>
      <c r="Z512" s="7"/>
    </row>
    <row r="513" spans="1:26" ht="14.5" x14ac:dyDescent="0.35">
      <c r="A513" s="7"/>
      <c r="B513" s="7"/>
      <c r="C513" s="7"/>
      <c r="D513" s="7"/>
      <c r="E513" s="7"/>
      <c r="F513" s="7"/>
      <c r="G513" s="7"/>
      <c r="H513" s="7"/>
      <c r="I513" s="7"/>
      <c r="J513" s="7"/>
      <c r="K513" s="7"/>
      <c r="M513" s="7"/>
      <c r="N513" s="7"/>
      <c r="O513" s="7"/>
      <c r="P513" s="7"/>
      <c r="Q513" s="7"/>
      <c r="R513" s="7"/>
      <c r="S513" s="7"/>
      <c r="T513" s="7"/>
      <c r="U513" s="7"/>
      <c r="V513" s="7"/>
      <c r="W513" s="7"/>
      <c r="X513" s="7"/>
      <c r="Y513" s="7"/>
      <c r="Z513" s="7"/>
    </row>
    <row r="514" spans="1:26" ht="14.5" x14ac:dyDescent="0.35">
      <c r="A514" s="7"/>
      <c r="B514" s="7"/>
      <c r="C514" s="7"/>
      <c r="D514" s="7"/>
      <c r="E514" s="7"/>
      <c r="F514" s="7"/>
      <c r="G514" s="7"/>
      <c r="H514" s="7"/>
      <c r="I514" s="7"/>
      <c r="J514" s="7"/>
      <c r="K514" s="7"/>
      <c r="M514" s="7"/>
      <c r="N514" s="7"/>
      <c r="O514" s="7"/>
      <c r="P514" s="7"/>
      <c r="Q514" s="7"/>
      <c r="R514" s="7"/>
      <c r="S514" s="7"/>
      <c r="T514" s="7"/>
      <c r="U514" s="7"/>
      <c r="V514" s="7"/>
      <c r="W514" s="7"/>
      <c r="X514" s="7"/>
      <c r="Y514" s="7"/>
      <c r="Z514" s="7"/>
    </row>
    <row r="515" spans="1:26" ht="14.5" x14ac:dyDescent="0.35">
      <c r="A515" s="7"/>
      <c r="B515" s="7"/>
      <c r="C515" s="7"/>
      <c r="D515" s="7"/>
      <c r="E515" s="7"/>
      <c r="F515" s="7"/>
      <c r="G515" s="7"/>
      <c r="H515" s="7"/>
      <c r="I515" s="7"/>
      <c r="J515" s="7"/>
      <c r="K515" s="7"/>
      <c r="M515" s="7"/>
      <c r="N515" s="7"/>
      <c r="O515" s="7"/>
      <c r="P515" s="7"/>
      <c r="Q515" s="7"/>
      <c r="R515" s="7"/>
      <c r="S515" s="7"/>
      <c r="T515" s="7"/>
      <c r="U515" s="7"/>
      <c r="V515" s="7"/>
      <c r="W515" s="7"/>
      <c r="X515" s="7"/>
      <c r="Y515" s="7"/>
      <c r="Z515" s="7"/>
    </row>
    <row r="516" spans="1:26" ht="14.5" x14ac:dyDescent="0.35">
      <c r="A516" s="7"/>
      <c r="B516" s="7"/>
      <c r="C516" s="7"/>
      <c r="D516" s="7"/>
      <c r="E516" s="7"/>
      <c r="F516" s="7"/>
      <c r="G516" s="7"/>
      <c r="H516" s="7"/>
      <c r="I516" s="7"/>
      <c r="J516" s="7"/>
      <c r="K516" s="7"/>
      <c r="M516" s="7"/>
      <c r="N516" s="7"/>
      <c r="O516" s="7"/>
      <c r="P516" s="7"/>
      <c r="Q516" s="7"/>
      <c r="R516" s="7"/>
      <c r="S516" s="7"/>
      <c r="T516" s="7"/>
      <c r="U516" s="7"/>
      <c r="V516" s="7"/>
      <c r="W516" s="7"/>
      <c r="X516" s="7"/>
      <c r="Y516" s="7"/>
      <c r="Z516" s="7"/>
    </row>
    <row r="517" spans="1:26" ht="14.5" x14ac:dyDescent="0.35">
      <c r="A517" s="7"/>
      <c r="B517" s="7"/>
      <c r="C517" s="7"/>
      <c r="D517" s="7"/>
      <c r="E517" s="7"/>
      <c r="F517" s="7"/>
      <c r="G517" s="7"/>
      <c r="H517" s="7"/>
      <c r="I517" s="7"/>
      <c r="J517" s="7"/>
      <c r="K517" s="7"/>
      <c r="M517" s="7"/>
      <c r="N517" s="7"/>
      <c r="O517" s="7"/>
      <c r="P517" s="7"/>
      <c r="Q517" s="7"/>
      <c r="R517" s="7"/>
      <c r="S517" s="7"/>
      <c r="T517" s="7"/>
      <c r="U517" s="7"/>
      <c r="V517" s="7"/>
      <c r="W517" s="7"/>
      <c r="X517" s="7"/>
      <c r="Y517" s="7"/>
      <c r="Z517" s="7"/>
    </row>
    <row r="518" spans="1:26" ht="14.5" x14ac:dyDescent="0.35">
      <c r="A518" s="7"/>
      <c r="B518" s="7"/>
      <c r="C518" s="7"/>
      <c r="D518" s="7"/>
      <c r="E518" s="7"/>
      <c r="F518" s="7"/>
      <c r="G518" s="7"/>
      <c r="H518" s="7"/>
      <c r="I518" s="7"/>
      <c r="J518" s="7"/>
      <c r="K518" s="7"/>
      <c r="M518" s="7"/>
      <c r="N518" s="7"/>
      <c r="O518" s="7"/>
      <c r="P518" s="7"/>
      <c r="Q518" s="7"/>
      <c r="R518" s="7"/>
      <c r="S518" s="7"/>
      <c r="T518" s="7"/>
      <c r="U518" s="7"/>
      <c r="V518" s="7"/>
      <c r="W518" s="7"/>
      <c r="X518" s="7"/>
      <c r="Y518" s="7"/>
      <c r="Z518" s="7"/>
    </row>
    <row r="519" spans="1:26" ht="14.5" x14ac:dyDescent="0.35">
      <c r="A519" s="7"/>
      <c r="B519" s="7"/>
      <c r="C519" s="7"/>
      <c r="D519" s="7"/>
      <c r="E519" s="7"/>
      <c r="F519" s="7"/>
      <c r="G519" s="7"/>
      <c r="H519" s="7"/>
      <c r="I519" s="7"/>
      <c r="J519" s="7"/>
      <c r="K519" s="7"/>
      <c r="M519" s="7"/>
      <c r="N519" s="7"/>
      <c r="O519" s="7"/>
      <c r="P519" s="7"/>
      <c r="Q519" s="7"/>
      <c r="R519" s="7"/>
      <c r="S519" s="7"/>
      <c r="T519" s="7"/>
      <c r="U519" s="7"/>
      <c r="V519" s="7"/>
      <c r="W519" s="7"/>
      <c r="X519" s="7"/>
      <c r="Y519" s="7"/>
      <c r="Z519" s="7"/>
    </row>
    <row r="520" spans="1:26" ht="14.5" x14ac:dyDescent="0.35">
      <c r="A520" s="7"/>
      <c r="B520" s="7"/>
      <c r="C520" s="7"/>
      <c r="D520" s="7"/>
      <c r="E520" s="7"/>
      <c r="F520" s="7"/>
      <c r="G520" s="7"/>
      <c r="H520" s="7"/>
      <c r="I520" s="7"/>
      <c r="J520" s="7"/>
      <c r="K520" s="7"/>
      <c r="M520" s="7"/>
      <c r="N520" s="7"/>
      <c r="O520" s="7"/>
      <c r="P520" s="7"/>
      <c r="Q520" s="7"/>
      <c r="R520" s="7"/>
      <c r="S520" s="7"/>
      <c r="T520" s="7"/>
      <c r="U520" s="7"/>
      <c r="V520" s="7"/>
      <c r="W520" s="7"/>
      <c r="X520" s="7"/>
      <c r="Y520" s="7"/>
      <c r="Z520" s="7"/>
    </row>
    <row r="521" spans="1:26" ht="14.5" x14ac:dyDescent="0.35">
      <c r="A521" s="7"/>
      <c r="B521" s="7"/>
      <c r="C521" s="7"/>
      <c r="D521" s="7"/>
      <c r="E521" s="7"/>
      <c r="F521" s="7"/>
      <c r="G521" s="7"/>
      <c r="H521" s="7"/>
      <c r="I521" s="7"/>
      <c r="J521" s="7"/>
      <c r="K521" s="7"/>
      <c r="M521" s="7"/>
      <c r="N521" s="7"/>
      <c r="O521" s="7"/>
      <c r="P521" s="7"/>
      <c r="Q521" s="7"/>
      <c r="R521" s="7"/>
      <c r="S521" s="7"/>
      <c r="T521" s="7"/>
      <c r="U521" s="7"/>
      <c r="V521" s="7"/>
      <c r="W521" s="7"/>
      <c r="X521" s="7"/>
      <c r="Y521" s="7"/>
      <c r="Z521" s="7"/>
    </row>
    <row r="522" spans="1:26" ht="14.5" x14ac:dyDescent="0.35">
      <c r="A522" s="7"/>
      <c r="B522" s="7"/>
      <c r="C522" s="7"/>
      <c r="D522" s="7"/>
      <c r="E522" s="7"/>
      <c r="F522" s="7"/>
      <c r="G522" s="7"/>
      <c r="H522" s="7"/>
      <c r="I522" s="7"/>
      <c r="J522" s="7"/>
      <c r="K522" s="7"/>
      <c r="M522" s="7"/>
      <c r="N522" s="7"/>
      <c r="O522" s="7"/>
      <c r="P522" s="7"/>
      <c r="Q522" s="7"/>
      <c r="R522" s="7"/>
      <c r="S522" s="7"/>
      <c r="T522" s="7"/>
      <c r="U522" s="7"/>
      <c r="V522" s="7"/>
      <c r="W522" s="7"/>
      <c r="X522" s="7"/>
      <c r="Y522" s="7"/>
      <c r="Z522" s="7"/>
    </row>
    <row r="523" spans="1:26" ht="14.5" x14ac:dyDescent="0.35">
      <c r="A523" s="7"/>
      <c r="B523" s="7"/>
      <c r="C523" s="7"/>
      <c r="D523" s="7"/>
      <c r="E523" s="7"/>
      <c r="F523" s="7"/>
      <c r="G523" s="7"/>
      <c r="H523" s="7"/>
      <c r="I523" s="7"/>
      <c r="J523" s="7"/>
      <c r="K523" s="7"/>
      <c r="M523" s="7"/>
      <c r="N523" s="7"/>
      <c r="O523" s="7"/>
      <c r="P523" s="7"/>
      <c r="Q523" s="7"/>
      <c r="R523" s="7"/>
      <c r="S523" s="7"/>
      <c r="T523" s="7"/>
      <c r="U523" s="7"/>
      <c r="V523" s="7"/>
      <c r="W523" s="7"/>
      <c r="X523" s="7"/>
      <c r="Y523" s="7"/>
      <c r="Z523" s="7"/>
    </row>
    <row r="524" spans="1:26" ht="14.5" x14ac:dyDescent="0.35">
      <c r="A524" s="7"/>
      <c r="B524" s="7"/>
      <c r="C524" s="7"/>
      <c r="D524" s="7"/>
      <c r="E524" s="7"/>
      <c r="F524" s="7"/>
      <c r="G524" s="7"/>
      <c r="H524" s="7"/>
      <c r="I524" s="7"/>
      <c r="J524" s="7"/>
      <c r="K524" s="7"/>
      <c r="M524" s="7"/>
      <c r="N524" s="7"/>
      <c r="O524" s="7"/>
      <c r="P524" s="7"/>
      <c r="Q524" s="7"/>
      <c r="R524" s="7"/>
      <c r="S524" s="7"/>
      <c r="T524" s="7"/>
      <c r="U524" s="7"/>
      <c r="V524" s="7"/>
      <c r="W524" s="7"/>
      <c r="X524" s="7"/>
      <c r="Y524" s="7"/>
      <c r="Z524" s="7"/>
    </row>
    <row r="525" spans="1:26" ht="14.5" x14ac:dyDescent="0.35">
      <c r="A525" s="7"/>
      <c r="B525" s="7"/>
      <c r="C525" s="7"/>
      <c r="D525" s="7"/>
      <c r="E525" s="7"/>
      <c r="F525" s="7"/>
      <c r="G525" s="7"/>
      <c r="H525" s="7"/>
      <c r="I525" s="7"/>
      <c r="J525" s="7"/>
      <c r="K525" s="7"/>
      <c r="M525" s="7"/>
      <c r="N525" s="7"/>
      <c r="O525" s="7"/>
      <c r="P525" s="7"/>
      <c r="Q525" s="7"/>
      <c r="R525" s="7"/>
      <c r="S525" s="7"/>
      <c r="T525" s="7"/>
      <c r="U525" s="7"/>
      <c r="V525" s="7"/>
      <c r="W525" s="7"/>
      <c r="X525" s="7"/>
      <c r="Y525" s="7"/>
      <c r="Z525" s="7"/>
    </row>
    <row r="526" spans="1:26" ht="14.5" x14ac:dyDescent="0.35">
      <c r="A526" s="7"/>
      <c r="B526" s="7"/>
      <c r="C526" s="7"/>
      <c r="D526" s="7"/>
      <c r="E526" s="7"/>
      <c r="F526" s="7"/>
      <c r="G526" s="7"/>
      <c r="H526" s="7"/>
      <c r="I526" s="7"/>
      <c r="J526" s="7"/>
      <c r="K526" s="7"/>
      <c r="M526" s="7"/>
      <c r="N526" s="7"/>
      <c r="O526" s="7"/>
      <c r="P526" s="7"/>
      <c r="Q526" s="7"/>
      <c r="R526" s="7"/>
      <c r="S526" s="7"/>
      <c r="T526" s="7"/>
      <c r="U526" s="7"/>
      <c r="V526" s="7"/>
      <c r="W526" s="7"/>
      <c r="X526" s="7"/>
      <c r="Y526" s="7"/>
      <c r="Z526" s="7"/>
    </row>
    <row r="527" spans="1:26" ht="14.5" x14ac:dyDescent="0.35">
      <c r="A527" s="7"/>
      <c r="B527" s="7"/>
      <c r="C527" s="7"/>
      <c r="D527" s="7"/>
      <c r="E527" s="7"/>
      <c r="F527" s="7"/>
      <c r="G527" s="7"/>
      <c r="H527" s="7"/>
      <c r="I527" s="7"/>
      <c r="J527" s="7"/>
      <c r="K527" s="7"/>
      <c r="M527" s="7"/>
      <c r="N527" s="7"/>
      <c r="O527" s="7"/>
      <c r="P527" s="7"/>
      <c r="Q527" s="7"/>
      <c r="R527" s="7"/>
      <c r="S527" s="7"/>
      <c r="T527" s="7"/>
      <c r="U527" s="7"/>
      <c r="V527" s="7"/>
      <c r="W527" s="7"/>
      <c r="X527" s="7"/>
      <c r="Y527" s="7"/>
      <c r="Z527" s="7"/>
    </row>
    <row r="528" spans="1:26" ht="14.5" x14ac:dyDescent="0.35">
      <c r="A528" s="7"/>
      <c r="B528" s="7"/>
      <c r="C528" s="7"/>
      <c r="D528" s="7"/>
      <c r="E528" s="7"/>
      <c r="F528" s="7"/>
      <c r="G528" s="7"/>
      <c r="H528" s="7"/>
      <c r="I528" s="7"/>
      <c r="J528" s="7"/>
      <c r="K528" s="7"/>
      <c r="M528" s="7"/>
      <c r="N528" s="7"/>
      <c r="O528" s="7"/>
      <c r="P528" s="7"/>
      <c r="Q528" s="7"/>
      <c r="R528" s="7"/>
      <c r="S528" s="7"/>
      <c r="T528" s="7"/>
      <c r="U528" s="7"/>
      <c r="V528" s="7"/>
      <c r="W528" s="7"/>
      <c r="X528" s="7"/>
      <c r="Y528" s="7"/>
      <c r="Z528" s="7"/>
    </row>
    <row r="529" spans="1:26" ht="14.5" x14ac:dyDescent="0.35">
      <c r="A529" s="7"/>
      <c r="B529" s="7"/>
      <c r="C529" s="7"/>
      <c r="D529" s="7"/>
      <c r="E529" s="7"/>
      <c r="F529" s="7"/>
      <c r="G529" s="7"/>
      <c r="H529" s="7"/>
      <c r="I529" s="7"/>
      <c r="J529" s="7"/>
      <c r="K529" s="7"/>
      <c r="M529" s="7"/>
      <c r="N529" s="7"/>
      <c r="O529" s="7"/>
      <c r="P529" s="7"/>
      <c r="Q529" s="7"/>
      <c r="R529" s="7"/>
      <c r="S529" s="7"/>
      <c r="T529" s="7"/>
      <c r="U529" s="7"/>
      <c r="V529" s="7"/>
      <c r="W529" s="7"/>
      <c r="X529" s="7"/>
      <c r="Y529" s="7"/>
      <c r="Z529" s="7"/>
    </row>
    <row r="530" spans="1:26" ht="14.5" x14ac:dyDescent="0.35">
      <c r="A530" s="7"/>
      <c r="B530" s="7"/>
      <c r="C530" s="7"/>
      <c r="D530" s="7"/>
      <c r="E530" s="7"/>
      <c r="F530" s="7"/>
      <c r="G530" s="7"/>
      <c r="H530" s="7"/>
      <c r="I530" s="7"/>
      <c r="J530" s="7"/>
      <c r="K530" s="7"/>
      <c r="M530" s="7"/>
      <c r="N530" s="7"/>
      <c r="O530" s="7"/>
      <c r="P530" s="7"/>
      <c r="Q530" s="7"/>
      <c r="R530" s="7"/>
      <c r="S530" s="7"/>
      <c r="T530" s="7"/>
      <c r="U530" s="7"/>
      <c r="V530" s="7"/>
      <c r="W530" s="7"/>
      <c r="X530" s="7"/>
      <c r="Y530" s="7"/>
      <c r="Z530" s="7"/>
    </row>
    <row r="531" spans="1:26" ht="14.5" x14ac:dyDescent="0.35">
      <c r="A531" s="7"/>
      <c r="B531" s="7"/>
      <c r="C531" s="7"/>
      <c r="D531" s="7"/>
      <c r="E531" s="7"/>
      <c r="F531" s="7"/>
      <c r="G531" s="7"/>
      <c r="H531" s="7"/>
      <c r="I531" s="7"/>
      <c r="J531" s="7"/>
      <c r="K531" s="7"/>
      <c r="M531" s="7"/>
      <c r="N531" s="7"/>
      <c r="O531" s="7"/>
      <c r="P531" s="7"/>
      <c r="Q531" s="7"/>
      <c r="R531" s="7"/>
      <c r="S531" s="7"/>
      <c r="T531" s="7"/>
      <c r="U531" s="7"/>
      <c r="V531" s="7"/>
      <c r="W531" s="7"/>
      <c r="X531" s="7"/>
      <c r="Y531" s="7"/>
      <c r="Z531" s="7"/>
    </row>
    <row r="532" spans="1:26" ht="14.5" x14ac:dyDescent="0.35">
      <c r="A532" s="7"/>
      <c r="B532" s="7"/>
      <c r="C532" s="7"/>
      <c r="D532" s="7"/>
      <c r="E532" s="7"/>
      <c r="F532" s="7"/>
      <c r="G532" s="7"/>
      <c r="H532" s="7"/>
      <c r="I532" s="7"/>
      <c r="J532" s="7"/>
      <c r="K532" s="7"/>
      <c r="M532" s="7"/>
      <c r="N532" s="7"/>
      <c r="O532" s="7"/>
      <c r="P532" s="7"/>
      <c r="Q532" s="7"/>
      <c r="R532" s="7"/>
      <c r="S532" s="7"/>
      <c r="T532" s="7"/>
      <c r="U532" s="7"/>
      <c r="V532" s="7"/>
      <c r="W532" s="7"/>
      <c r="X532" s="7"/>
      <c r="Y532" s="7"/>
      <c r="Z532" s="7"/>
    </row>
    <row r="533" spans="1:26" ht="14.5" x14ac:dyDescent="0.35">
      <c r="A533" s="7"/>
      <c r="B533" s="7"/>
      <c r="C533" s="7"/>
      <c r="D533" s="7"/>
      <c r="E533" s="7"/>
      <c r="F533" s="7"/>
      <c r="G533" s="7"/>
      <c r="H533" s="7"/>
      <c r="I533" s="7"/>
      <c r="J533" s="7"/>
      <c r="K533" s="7"/>
      <c r="M533" s="7"/>
      <c r="N533" s="7"/>
      <c r="O533" s="7"/>
      <c r="P533" s="7"/>
      <c r="Q533" s="7"/>
      <c r="R533" s="7"/>
      <c r="S533" s="7"/>
      <c r="T533" s="7"/>
      <c r="U533" s="7"/>
      <c r="V533" s="7"/>
      <c r="W533" s="7"/>
      <c r="X533" s="7"/>
      <c r="Y533" s="7"/>
      <c r="Z533" s="7"/>
    </row>
    <row r="534" spans="1:26" ht="14.5" x14ac:dyDescent="0.35">
      <c r="A534" s="7"/>
      <c r="B534" s="7"/>
      <c r="C534" s="7"/>
      <c r="D534" s="7"/>
      <c r="E534" s="7"/>
      <c r="F534" s="7"/>
      <c r="G534" s="7"/>
      <c r="H534" s="7"/>
      <c r="I534" s="7"/>
      <c r="J534" s="7"/>
      <c r="K534" s="7"/>
      <c r="M534" s="7"/>
      <c r="N534" s="7"/>
      <c r="O534" s="7"/>
      <c r="P534" s="7"/>
      <c r="Q534" s="7"/>
      <c r="R534" s="7"/>
      <c r="S534" s="7"/>
      <c r="T534" s="7"/>
      <c r="U534" s="7"/>
      <c r="V534" s="7"/>
      <c r="W534" s="7"/>
      <c r="X534" s="7"/>
      <c r="Y534" s="7"/>
      <c r="Z534" s="7"/>
    </row>
    <row r="535" spans="1:26" ht="14.5" x14ac:dyDescent="0.35">
      <c r="A535" s="7"/>
      <c r="B535" s="7"/>
      <c r="C535" s="7"/>
      <c r="D535" s="7"/>
      <c r="E535" s="7"/>
      <c r="F535" s="7"/>
      <c r="G535" s="7"/>
      <c r="H535" s="7"/>
      <c r="I535" s="7"/>
      <c r="J535" s="7"/>
      <c r="K535" s="7"/>
      <c r="M535" s="7"/>
      <c r="N535" s="7"/>
      <c r="O535" s="7"/>
      <c r="P535" s="7"/>
      <c r="Q535" s="7"/>
      <c r="R535" s="7"/>
      <c r="S535" s="7"/>
      <c r="T535" s="7"/>
      <c r="U535" s="7"/>
      <c r="V535" s="7"/>
      <c r="W535" s="7"/>
      <c r="X535" s="7"/>
      <c r="Y535" s="7"/>
      <c r="Z535" s="7"/>
    </row>
    <row r="536" spans="1:26" ht="14.5" x14ac:dyDescent="0.35">
      <c r="A536" s="7"/>
      <c r="B536" s="7"/>
      <c r="C536" s="7"/>
      <c r="D536" s="7"/>
      <c r="E536" s="7"/>
      <c r="F536" s="7"/>
      <c r="G536" s="7"/>
      <c r="H536" s="7"/>
      <c r="I536" s="7"/>
      <c r="J536" s="7"/>
      <c r="K536" s="7"/>
      <c r="M536" s="7"/>
      <c r="N536" s="7"/>
      <c r="O536" s="7"/>
      <c r="P536" s="7"/>
      <c r="Q536" s="7"/>
      <c r="R536" s="7"/>
      <c r="S536" s="7"/>
      <c r="T536" s="7"/>
      <c r="U536" s="7"/>
      <c r="V536" s="7"/>
      <c r="W536" s="7"/>
      <c r="X536" s="7"/>
      <c r="Y536" s="7"/>
      <c r="Z536" s="7"/>
    </row>
    <row r="537" spans="1:26" ht="14.5" x14ac:dyDescent="0.35">
      <c r="A537" s="7"/>
      <c r="B537" s="7"/>
      <c r="C537" s="7"/>
      <c r="D537" s="7"/>
      <c r="E537" s="7"/>
      <c r="F537" s="7"/>
      <c r="G537" s="7"/>
      <c r="H537" s="7"/>
      <c r="I537" s="7"/>
      <c r="J537" s="7"/>
      <c r="K537" s="7"/>
      <c r="M537" s="7"/>
      <c r="N537" s="7"/>
      <c r="O537" s="7"/>
      <c r="P537" s="7"/>
      <c r="Q537" s="7"/>
      <c r="R537" s="7"/>
      <c r="S537" s="7"/>
      <c r="T537" s="7"/>
      <c r="U537" s="7"/>
      <c r="V537" s="7"/>
      <c r="W537" s="7"/>
      <c r="X537" s="7"/>
      <c r="Y537" s="7"/>
      <c r="Z537" s="7"/>
    </row>
    <row r="538" spans="1:26" ht="14.5" x14ac:dyDescent="0.35">
      <c r="A538" s="7"/>
      <c r="B538" s="7"/>
      <c r="C538" s="7"/>
      <c r="D538" s="7"/>
      <c r="E538" s="7"/>
      <c r="F538" s="7"/>
      <c r="G538" s="7"/>
      <c r="H538" s="7"/>
      <c r="I538" s="7"/>
      <c r="J538" s="7"/>
      <c r="K538" s="7"/>
      <c r="M538" s="7"/>
      <c r="N538" s="7"/>
      <c r="O538" s="7"/>
      <c r="P538" s="7"/>
      <c r="Q538" s="7"/>
      <c r="R538" s="7"/>
      <c r="S538" s="7"/>
      <c r="T538" s="7"/>
      <c r="U538" s="7"/>
      <c r="V538" s="7"/>
      <c r="W538" s="7"/>
      <c r="X538" s="7"/>
      <c r="Y538" s="7"/>
      <c r="Z538" s="7"/>
    </row>
    <row r="539" spans="1:26" ht="14.5" x14ac:dyDescent="0.35">
      <c r="A539" s="7"/>
      <c r="B539" s="7"/>
      <c r="C539" s="7"/>
      <c r="D539" s="7"/>
      <c r="E539" s="7"/>
      <c r="F539" s="7"/>
      <c r="G539" s="7"/>
      <c r="H539" s="7"/>
      <c r="I539" s="7"/>
      <c r="J539" s="7"/>
      <c r="K539" s="7"/>
      <c r="M539" s="7"/>
      <c r="N539" s="7"/>
      <c r="O539" s="7"/>
      <c r="P539" s="7"/>
      <c r="Q539" s="7"/>
      <c r="R539" s="7"/>
      <c r="S539" s="7"/>
      <c r="T539" s="7"/>
      <c r="U539" s="7"/>
      <c r="V539" s="7"/>
      <c r="W539" s="7"/>
      <c r="X539" s="7"/>
      <c r="Y539" s="7"/>
      <c r="Z539" s="7"/>
    </row>
    <row r="540" spans="1:26" ht="14.5" x14ac:dyDescent="0.35">
      <c r="A540" s="7"/>
      <c r="B540" s="7"/>
      <c r="C540" s="7"/>
      <c r="D540" s="7"/>
      <c r="E540" s="7"/>
      <c r="F540" s="7"/>
      <c r="G540" s="7"/>
      <c r="H540" s="7"/>
      <c r="I540" s="7"/>
      <c r="J540" s="7"/>
      <c r="K540" s="7"/>
      <c r="M540" s="7"/>
      <c r="N540" s="7"/>
      <c r="O540" s="7"/>
      <c r="P540" s="7"/>
      <c r="Q540" s="7"/>
      <c r="R540" s="7"/>
      <c r="S540" s="7"/>
      <c r="T540" s="7"/>
      <c r="U540" s="7"/>
      <c r="V540" s="7"/>
      <c r="W540" s="7"/>
      <c r="X540" s="7"/>
      <c r="Y540" s="7"/>
      <c r="Z540" s="7"/>
    </row>
    <row r="541" spans="1:26" ht="14.5" x14ac:dyDescent="0.35">
      <c r="A541" s="7"/>
      <c r="B541" s="7"/>
      <c r="C541" s="7"/>
      <c r="D541" s="7"/>
      <c r="E541" s="7"/>
      <c r="F541" s="7"/>
      <c r="G541" s="7"/>
      <c r="H541" s="7"/>
      <c r="I541" s="7"/>
      <c r="J541" s="7"/>
      <c r="K541" s="7"/>
      <c r="M541" s="7"/>
      <c r="N541" s="7"/>
      <c r="O541" s="7"/>
      <c r="P541" s="7"/>
      <c r="Q541" s="7"/>
      <c r="R541" s="7"/>
      <c r="S541" s="7"/>
      <c r="T541" s="7"/>
      <c r="U541" s="7"/>
      <c r="V541" s="7"/>
      <c r="W541" s="7"/>
      <c r="X541" s="7"/>
      <c r="Y541" s="7"/>
      <c r="Z541" s="7"/>
    </row>
    <row r="542" spans="1:26" ht="14.5" x14ac:dyDescent="0.35">
      <c r="A542" s="7"/>
      <c r="B542" s="7"/>
      <c r="C542" s="7"/>
      <c r="D542" s="7"/>
      <c r="E542" s="7"/>
      <c r="F542" s="7"/>
      <c r="G542" s="7"/>
      <c r="H542" s="7"/>
      <c r="I542" s="7"/>
      <c r="J542" s="7"/>
      <c r="K542" s="7"/>
      <c r="M542" s="7"/>
      <c r="N542" s="7"/>
      <c r="O542" s="7"/>
      <c r="P542" s="7"/>
      <c r="Q542" s="7"/>
      <c r="R542" s="7"/>
      <c r="S542" s="7"/>
      <c r="T542" s="7"/>
      <c r="U542" s="7"/>
      <c r="V542" s="7"/>
      <c r="W542" s="7"/>
      <c r="X542" s="7"/>
      <c r="Y542" s="7"/>
      <c r="Z542" s="7"/>
    </row>
    <row r="543" spans="1:26" ht="14.5" x14ac:dyDescent="0.35">
      <c r="A543" s="7"/>
      <c r="B543" s="7"/>
      <c r="C543" s="7"/>
      <c r="D543" s="7"/>
      <c r="E543" s="7"/>
      <c r="F543" s="7"/>
      <c r="G543" s="7"/>
      <c r="H543" s="7"/>
      <c r="I543" s="7"/>
      <c r="J543" s="7"/>
      <c r="K543" s="7"/>
      <c r="M543" s="7"/>
      <c r="N543" s="7"/>
      <c r="O543" s="7"/>
      <c r="P543" s="7"/>
      <c r="Q543" s="7"/>
      <c r="R543" s="7"/>
      <c r="S543" s="7"/>
      <c r="T543" s="7"/>
      <c r="U543" s="7"/>
      <c r="V543" s="7"/>
      <c r="W543" s="7"/>
      <c r="X543" s="7"/>
      <c r="Y543" s="7"/>
      <c r="Z543" s="7"/>
    </row>
    <row r="544" spans="1:26" ht="14.5" x14ac:dyDescent="0.35">
      <c r="A544" s="7"/>
      <c r="B544" s="7"/>
      <c r="C544" s="7"/>
      <c r="D544" s="7"/>
      <c r="E544" s="7"/>
      <c r="F544" s="7"/>
      <c r="G544" s="7"/>
      <c r="H544" s="7"/>
      <c r="I544" s="7"/>
      <c r="J544" s="7"/>
      <c r="K544" s="7"/>
      <c r="M544" s="7"/>
      <c r="N544" s="7"/>
      <c r="O544" s="7"/>
      <c r="P544" s="7"/>
      <c r="Q544" s="7"/>
      <c r="R544" s="7"/>
      <c r="S544" s="7"/>
      <c r="T544" s="7"/>
      <c r="U544" s="7"/>
      <c r="V544" s="7"/>
      <c r="W544" s="7"/>
      <c r="X544" s="7"/>
      <c r="Y544" s="7"/>
      <c r="Z544" s="7"/>
    </row>
    <row r="545" spans="1:26" ht="14.5" x14ac:dyDescent="0.35">
      <c r="A545" s="7"/>
      <c r="B545" s="7"/>
      <c r="C545" s="7"/>
      <c r="D545" s="7"/>
      <c r="E545" s="7"/>
      <c r="F545" s="7"/>
      <c r="G545" s="7"/>
      <c r="H545" s="7"/>
      <c r="I545" s="7"/>
      <c r="J545" s="7"/>
      <c r="K545" s="7"/>
      <c r="M545" s="7"/>
      <c r="N545" s="7"/>
      <c r="O545" s="7"/>
      <c r="P545" s="7"/>
      <c r="Q545" s="7"/>
      <c r="R545" s="7"/>
      <c r="S545" s="7"/>
      <c r="T545" s="7"/>
      <c r="U545" s="7"/>
      <c r="V545" s="7"/>
      <c r="W545" s="7"/>
      <c r="X545" s="7"/>
      <c r="Y545" s="7"/>
      <c r="Z545" s="7"/>
    </row>
    <row r="546" spans="1:26" ht="14.5" x14ac:dyDescent="0.35">
      <c r="A546" s="7"/>
      <c r="B546" s="7"/>
      <c r="C546" s="7"/>
      <c r="D546" s="7"/>
      <c r="E546" s="7"/>
      <c r="F546" s="7"/>
      <c r="G546" s="7"/>
      <c r="H546" s="7"/>
      <c r="I546" s="7"/>
      <c r="J546" s="7"/>
      <c r="K546" s="7"/>
      <c r="M546" s="7"/>
      <c r="N546" s="7"/>
      <c r="O546" s="7"/>
      <c r="P546" s="7"/>
      <c r="Q546" s="7"/>
      <c r="R546" s="7"/>
      <c r="S546" s="7"/>
      <c r="T546" s="7"/>
      <c r="U546" s="7"/>
      <c r="V546" s="7"/>
      <c r="W546" s="7"/>
      <c r="X546" s="7"/>
      <c r="Y546" s="7"/>
      <c r="Z546" s="7"/>
    </row>
    <row r="547" spans="1:26" ht="14.5" x14ac:dyDescent="0.35">
      <c r="A547" s="7"/>
      <c r="B547" s="7"/>
      <c r="C547" s="7"/>
      <c r="D547" s="7"/>
      <c r="E547" s="7"/>
      <c r="F547" s="7"/>
      <c r="G547" s="7"/>
      <c r="H547" s="7"/>
      <c r="I547" s="7"/>
      <c r="J547" s="7"/>
      <c r="K547" s="7"/>
      <c r="M547" s="7"/>
      <c r="N547" s="7"/>
      <c r="O547" s="7"/>
      <c r="P547" s="7"/>
      <c r="Q547" s="7"/>
      <c r="R547" s="7"/>
      <c r="S547" s="7"/>
      <c r="T547" s="7"/>
      <c r="U547" s="7"/>
      <c r="V547" s="7"/>
      <c r="W547" s="7"/>
      <c r="X547" s="7"/>
      <c r="Y547" s="7"/>
      <c r="Z547" s="7"/>
    </row>
    <row r="548" spans="1:26" ht="14.5" x14ac:dyDescent="0.35">
      <c r="A548" s="7"/>
      <c r="B548" s="7"/>
      <c r="C548" s="7"/>
      <c r="D548" s="7"/>
      <c r="E548" s="7"/>
      <c r="F548" s="7"/>
      <c r="G548" s="7"/>
      <c r="H548" s="7"/>
      <c r="I548" s="7"/>
      <c r="J548" s="7"/>
      <c r="K548" s="7"/>
      <c r="M548" s="7"/>
      <c r="N548" s="7"/>
      <c r="O548" s="7"/>
      <c r="P548" s="7"/>
      <c r="Q548" s="7"/>
      <c r="R548" s="7"/>
      <c r="S548" s="7"/>
      <c r="T548" s="7"/>
      <c r="U548" s="7"/>
      <c r="V548" s="7"/>
      <c r="W548" s="7"/>
      <c r="X548" s="7"/>
      <c r="Y548" s="7"/>
      <c r="Z548" s="7"/>
    </row>
    <row r="549" spans="1:26" ht="14.5" x14ac:dyDescent="0.35">
      <c r="A549" s="7"/>
      <c r="B549" s="7"/>
      <c r="C549" s="7"/>
      <c r="D549" s="7"/>
      <c r="E549" s="7"/>
      <c r="F549" s="7"/>
      <c r="G549" s="7"/>
      <c r="H549" s="7"/>
      <c r="I549" s="7"/>
      <c r="J549" s="7"/>
      <c r="K549" s="7"/>
      <c r="M549" s="7"/>
      <c r="N549" s="7"/>
      <c r="O549" s="7"/>
      <c r="P549" s="7"/>
      <c r="Q549" s="7"/>
      <c r="R549" s="7"/>
      <c r="S549" s="7"/>
      <c r="T549" s="7"/>
      <c r="U549" s="7"/>
      <c r="V549" s="7"/>
      <c r="W549" s="7"/>
      <c r="X549" s="7"/>
      <c r="Y549" s="7"/>
      <c r="Z549" s="7"/>
    </row>
    <row r="550" spans="1:26" ht="14.5" x14ac:dyDescent="0.35">
      <c r="A550" s="7"/>
      <c r="B550" s="7"/>
      <c r="C550" s="7"/>
      <c r="D550" s="7"/>
      <c r="E550" s="7"/>
      <c r="F550" s="7"/>
      <c r="G550" s="7"/>
      <c r="H550" s="7"/>
      <c r="I550" s="7"/>
      <c r="J550" s="7"/>
      <c r="K550" s="7"/>
      <c r="M550" s="7"/>
      <c r="N550" s="7"/>
      <c r="O550" s="7"/>
      <c r="P550" s="7"/>
      <c r="Q550" s="7"/>
      <c r="R550" s="7"/>
      <c r="S550" s="7"/>
      <c r="T550" s="7"/>
      <c r="U550" s="7"/>
      <c r="V550" s="7"/>
      <c r="W550" s="7"/>
      <c r="X550" s="7"/>
      <c r="Y550" s="7"/>
      <c r="Z550" s="7"/>
    </row>
    <row r="551" spans="1:26" ht="14.5" x14ac:dyDescent="0.35">
      <c r="A551" s="7"/>
      <c r="B551" s="7"/>
      <c r="C551" s="7"/>
      <c r="D551" s="7"/>
      <c r="E551" s="7"/>
      <c r="F551" s="7"/>
      <c r="G551" s="7"/>
      <c r="H551" s="7"/>
      <c r="I551" s="7"/>
      <c r="J551" s="7"/>
      <c r="K551" s="7"/>
      <c r="M551" s="7"/>
      <c r="N551" s="7"/>
      <c r="O551" s="7"/>
      <c r="P551" s="7"/>
      <c r="Q551" s="7"/>
      <c r="R551" s="7"/>
      <c r="S551" s="7"/>
      <c r="T551" s="7"/>
      <c r="U551" s="7"/>
      <c r="V551" s="7"/>
      <c r="W551" s="7"/>
      <c r="X551" s="7"/>
      <c r="Y551" s="7"/>
      <c r="Z551" s="7"/>
    </row>
    <row r="552" spans="1:26" ht="14.5" x14ac:dyDescent="0.35">
      <c r="A552" s="7"/>
      <c r="B552" s="7"/>
      <c r="C552" s="7"/>
      <c r="D552" s="7"/>
      <c r="E552" s="7"/>
      <c r="F552" s="7"/>
      <c r="G552" s="7"/>
      <c r="H552" s="7"/>
      <c r="I552" s="7"/>
      <c r="J552" s="7"/>
      <c r="K552" s="7"/>
      <c r="M552" s="7"/>
      <c r="N552" s="7"/>
      <c r="O552" s="7"/>
      <c r="P552" s="7"/>
      <c r="Q552" s="7"/>
      <c r="R552" s="7"/>
      <c r="S552" s="7"/>
      <c r="T552" s="7"/>
      <c r="U552" s="7"/>
      <c r="V552" s="7"/>
      <c r="W552" s="7"/>
      <c r="X552" s="7"/>
      <c r="Y552" s="7"/>
      <c r="Z552" s="7"/>
    </row>
    <row r="553" spans="1:26" ht="14.5" x14ac:dyDescent="0.35">
      <c r="A553" s="7"/>
      <c r="B553" s="7"/>
      <c r="C553" s="7"/>
      <c r="D553" s="7"/>
      <c r="E553" s="7"/>
      <c r="F553" s="7"/>
      <c r="G553" s="7"/>
      <c r="H553" s="7"/>
      <c r="I553" s="7"/>
      <c r="J553" s="7"/>
      <c r="K553" s="7"/>
      <c r="M553" s="7"/>
      <c r="N553" s="7"/>
      <c r="O553" s="7"/>
      <c r="P553" s="7"/>
      <c r="Q553" s="7"/>
      <c r="R553" s="7"/>
      <c r="S553" s="7"/>
      <c r="T553" s="7"/>
      <c r="U553" s="7"/>
      <c r="V553" s="7"/>
      <c r="W553" s="7"/>
      <c r="X553" s="7"/>
      <c r="Y553" s="7"/>
      <c r="Z553" s="7"/>
    </row>
    <row r="554" spans="1:26" ht="14.5" x14ac:dyDescent="0.35">
      <c r="A554" s="7"/>
      <c r="B554" s="7"/>
      <c r="C554" s="7"/>
      <c r="D554" s="7"/>
      <c r="E554" s="7"/>
      <c r="F554" s="7"/>
      <c r="G554" s="7"/>
      <c r="H554" s="7"/>
      <c r="I554" s="7"/>
      <c r="J554" s="7"/>
      <c r="K554" s="7"/>
      <c r="M554" s="7"/>
      <c r="N554" s="7"/>
      <c r="O554" s="7"/>
      <c r="P554" s="7"/>
      <c r="Q554" s="7"/>
      <c r="R554" s="7"/>
      <c r="S554" s="7"/>
      <c r="T554" s="7"/>
      <c r="U554" s="7"/>
      <c r="V554" s="7"/>
      <c r="W554" s="7"/>
      <c r="X554" s="7"/>
      <c r="Y554" s="7"/>
      <c r="Z554" s="7"/>
    </row>
    <row r="555" spans="1:26" ht="14.5" x14ac:dyDescent="0.35">
      <c r="A555" s="7"/>
      <c r="B555" s="7"/>
      <c r="C555" s="7"/>
      <c r="D555" s="7"/>
      <c r="E555" s="7"/>
      <c r="F555" s="7"/>
      <c r="G555" s="7"/>
      <c r="H555" s="7"/>
      <c r="I555" s="7"/>
      <c r="J555" s="7"/>
      <c r="K555" s="7"/>
      <c r="M555" s="7"/>
      <c r="N555" s="7"/>
      <c r="O555" s="7"/>
      <c r="P555" s="7"/>
      <c r="Q555" s="7"/>
      <c r="R555" s="7"/>
      <c r="S555" s="7"/>
      <c r="T555" s="7"/>
      <c r="U555" s="7"/>
      <c r="V555" s="7"/>
      <c r="W555" s="7"/>
      <c r="X555" s="7"/>
      <c r="Y555" s="7"/>
      <c r="Z555" s="7"/>
    </row>
    <row r="556" spans="1:26" ht="14.5" x14ac:dyDescent="0.35">
      <c r="A556" s="7"/>
      <c r="B556" s="7"/>
      <c r="C556" s="7"/>
      <c r="D556" s="7"/>
      <c r="E556" s="7"/>
      <c r="F556" s="7"/>
      <c r="G556" s="7"/>
      <c r="H556" s="7"/>
      <c r="I556" s="7"/>
      <c r="J556" s="7"/>
      <c r="K556" s="7"/>
      <c r="M556" s="7"/>
      <c r="N556" s="7"/>
      <c r="O556" s="7"/>
      <c r="P556" s="7"/>
      <c r="Q556" s="7"/>
      <c r="R556" s="7"/>
      <c r="S556" s="7"/>
      <c r="T556" s="7"/>
      <c r="U556" s="7"/>
      <c r="V556" s="7"/>
      <c r="W556" s="7"/>
      <c r="X556" s="7"/>
      <c r="Y556" s="7"/>
      <c r="Z556" s="7"/>
    </row>
    <row r="557" spans="1:26" ht="14.5" x14ac:dyDescent="0.35">
      <c r="A557" s="7"/>
      <c r="B557" s="7"/>
      <c r="C557" s="7"/>
      <c r="D557" s="7"/>
      <c r="E557" s="7"/>
      <c r="F557" s="7"/>
      <c r="G557" s="7"/>
      <c r="H557" s="7"/>
      <c r="I557" s="7"/>
      <c r="J557" s="7"/>
      <c r="K557" s="7"/>
      <c r="M557" s="7"/>
      <c r="N557" s="7"/>
      <c r="O557" s="7"/>
      <c r="P557" s="7"/>
      <c r="Q557" s="7"/>
      <c r="R557" s="7"/>
      <c r="S557" s="7"/>
      <c r="T557" s="7"/>
      <c r="U557" s="7"/>
      <c r="V557" s="7"/>
      <c r="W557" s="7"/>
      <c r="X557" s="7"/>
      <c r="Y557" s="7"/>
      <c r="Z557" s="7"/>
    </row>
    <row r="558" spans="1:26" ht="14.5" x14ac:dyDescent="0.35">
      <c r="A558" s="7"/>
      <c r="B558" s="7"/>
      <c r="C558" s="7"/>
      <c r="D558" s="7"/>
      <c r="E558" s="7"/>
      <c r="F558" s="7"/>
      <c r="G558" s="7"/>
      <c r="H558" s="7"/>
      <c r="I558" s="7"/>
      <c r="J558" s="7"/>
      <c r="K558" s="7"/>
      <c r="M558" s="7"/>
      <c r="N558" s="7"/>
      <c r="O558" s="7"/>
      <c r="P558" s="7"/>
      <c r="Q558" s="7"/>
      <c r="R558" s="7"/>
      <c r="S558" s="7"/>
      <c r="T558" s="7"/>
      <c r="U558" s="7"/>
      <c r="V558" s="7"/>
      <c r="W558" s="7"/>
      <c r="X558" s="7"/>
      <c r="Y558" s="7"/>
      <c r="Z558" s="7"/>
    </row>
    <row r="559" spans="1:26" ht="14.5" x14ac:dyDescent="0.35">
      <c r="A559" s="7"/>
      <c r="B559" s="7"/>
      <c r="C559" s="7"/>
      <c r="D559" s="7"/>
      <c r="E559" s="7"/>
      <c r="F559" s="7"/>
      <c r="G559" s="7"/>
      <c r="H559" s="7"/>
      <c r="I559" s="7"/>
      <c r="J559" s="7"/>
      <c r="K559" s="7"/>
      <c r="M559" s="7"/>
      <c r="N559" s="7"/>
      <c r="O559" s="7"/>
      <c r="P559" s="7"/>
      <c r="Q559" s="7"/>
      <c r="R559" s="7"/>
      <c r="S559" s="7"/>
      <c r="T559" s="7"/>
      <c r="U559" s="7"/>
      <c r="V559" s="7"/>
      <c r="W559" s="7"/>
      <c r="X559" s="7"/>
      <c r="Y559" s="7"/>
      <c r="Z559" s="7"/>
    </row>
    <row r="560" spans="1:26" ht="14.5" x14ac:dyDescent="0.35">
      <c r="A560" s="7"/>
      <c r="B560" s="7"/>
      <c r="C560" s="7"/>
      <c r="D560" s="7"/>
      <c r="E560" s="7"/>
      <c r="F560" s="7"/>
      <c r="G560" s="7"/>
      <c r="H560" s="7"/>
      <c r="I560" s="7"/>
      <c r="J560" s="7"/>
      <c r="K560" s="7"/>
      <c r="M560" s="7"/>
      <c r="N560" s="7"/>
      <c r="O560" s="7"/>
      <c r="P560" s="7"/>
      <c r="Q560" s="7"/>
      <c r="R560" s="7"/>
      <c r="S560" s="7"/>
      <c r="T560" s="7"/>
      <c r="U560" s="7"/>
      <c r="V560" s="7"/>
      <c r="W560" s="7"/>
      <c r="X560" s="7"/>
      <c r="Y560" s="7"/>
      <c r="Z560" s="7"/>
    </row>
    <row r="561" spans="1:26" ht="14.5" x14ac:dyDescent="0.35">
      <c r="A561" s="7"/>
      <c r="B561" s="7"/>
      <c r="C561" s="7"/>
      <c r="D561" s="7"/>
      <c r="E561" s="7"/>
      <c r="F561" s="7"/>
      <c r="G561" s="7"/>
      <c r="H561" s="7"/>
      <c r="I561" s="7"/>
      <c r="J561" s="7"/>
      <c r="K561" s="7"/>
      <c r="M561" s="7"/>
      <c r="N561" s="7"/>
      <c r="O561" s="7"/>
      <c r="P561" s="7"/>
      <c r="Q561" s="7"/>
      <c r="R561" s="7"/>
      <c r="S561" s="7"/>
      <c r="T561" s="7"/>
      <c r="U561" s="7"/>
      <c r="V561" s="7"/>
      <c r="W561" s="7"/>
      <c r="X561" s="7"/>
      <c r="Y561" s="7"/>
      <c r="Z561" s="7"/>
    </row>
    <row r="562" spans="1:26" ht="14.5" x14ac:dyDescent="0.35">
      <c r="A562" s="7"/>
      <c r="B562" s="7"/>
      <c r="C562" s="7"/>
      <c r="D562" s="7"/>
      <c r="E562" s="7"/>
      <c r="F562" s="7"/>
      <c r="G562" s="7"/>
      <c r="H562" s="7"/>
      <c r="I562" s="7"/>
      <c r="J562" s="7"/>
      <c r="K562" s="7"/>
      <c r="M562" s="7"/>
      <c r="N562" s="7"/>
      <c r="O562" s="7"/>
      <c r="P562" s="7"/>
      <c r="Q562" s="7"/>
      <c r="R562" s="7"/>
      <c r="S562" s="7"/>
      <c r="T562" s="7"/>
      <c r="U562" s="7"/>
      <c r="V562" s="7"/>
      <c r="W562" s="7"/>
      <c r="X562" s="7"/>
      <c r="Y562" s="7"/>
      <c r="Z562" s="7"/>
    </row>
    <row r="563" spans="1:26" ht="14.5" x14ac:dyDescent="0.35">
      <c r="A563" s="7"/>
      <c r="B563" s="7"/>
      <c r="C563" s="7"/>
      <c r="D563" s="7"/>
      <c r="E563" s="7"/>
      <c r="F563" s="7"/>
      <c r="G563" s="7"/>
      <c r="H563" s="7"/>
      <c r="I563" s="7"/>
      <c r="J563" s="7"/>
      <c r="K563" s="7"/>
      <c r="M563" s="7"/>
      <c r="N563" s="7"/>
      <c r="O563" s="7"/>
      <c r="P563" s="7"/>
      <c r="Q563" s="7"/>
      <c r="R563" s="7"/>
      <c r="S563" s="7"/>
      <c r="T563" s="7"/>
      <c r="U563" s="7"/>
      <c r="V563" s="7"/>
      <c r="W563" s="7"/>
      <c r="X563" s="7"/>
      <c r="Y563" s="7"/>
      <c r="Z563" s="7"/>
    </row>
    <row r="564" spans="1:26" ht="14.5" x14ac:dyDescent="0.35">
      <c r="A564" s="7"/>
      <c r="B564" s="7"/>
      <c r="C564" s="7"/>
      <c r="D564" s="7"/>
      <c r="E564" s="7"/>
      <c r="F564" s="7"/>
      <c r="G564" s="7"/>
      <c r="H564" s="7"/>
      <c r="I564" s="7"/>
      <c r="J564" s="7"/>
      <c r="K564" s="7"/>
      <c r="M564" s="7"/>
      <c r="N564" s="7"/>
      <c r="O564" s="7"/>
      <c r="P564" s="7"/>
      <c r="Q564" s="7"/>
      <c r="R564" s="7"/>
      <c r="S564" s="7"/>
      <c r="T564" s="7"/>
      <c r="U564" s="7"/>
      <c r="V564" s="7"/>
      <c r="W564" s="7"/>
      <c r="X564" s="7"/>
      <c r="Y564" s="7"/>
      <c r="Z564" s="7"/>
    </row>
    <row r="565" spans="1:26" ht="14.5" x14ac:dyDescent="0.35">
      <c r="A565" s="7"/>
      <c r="B565" s="7"/>
      <c r="C565" s="7"/>
      <c r="D565" s="7"/>
      <c r="E565" s="7"/>
      <c r="F565" s="7"/>
      <c r="G565" s="7"/>
      <c r="H565" s="7"/>
      <c r="I565" s="7"/>
      <c r="J565" s="7"/>
      <c r="K565" s="7"/>
      <c r="M565" s="7"/>
      <c r="N565" s="7"/>
      <c r="O565" s="7"/>
      <c r="P565" s="7"/>
      <c r="Q565" s="7"/>
      <c r="R565" s="7"/>
      <c r="S565" s="7"/>
      <c r="T565" s="7"/>
      <c r="U565" s="7"/>
      <c r="V565" s="7"/>
      <c r="W565" s="7"/>
      <c r="X565" s="7"/>
      <c r="Y565" s="7"/>
      <c r="Z565" s="7"/>
    </row>
    <row r="566" spans="1:26" ht="14.5" x14ac:dyDescent="0.35">
      <c r="A566" s="7"/>
      <c r="B566" s="7"/>
      <c r="C566" s="7"/>
      <c r="D566" s="7"/>
      <c r="E566" s="7"/>
      <c r="F566" s="7"/>
      <c r="G566" s="7"/>
      <c r="H566" s="7"/>
      <c r="I566" s="7"/>
      <c r="J566" s="7"/>
      <c r="K566" s="7"/>
      <c r="M566" s="7"/>
      <c r="N566" s="7"/>
      <c r="O566" s="7"/>
      <c r="P566" s="7"/>
      <c r="Q566" s="7"/>
      <c r="R566" s="7"/>
      <c r="S566" s="7"/>
      <c r="T566" s="7"/>
      <c r="U566" s="7"/>
      <c r="V566" s="7"/>
      <c r="W566" s="7"/>
      <c r="X566" s="7"/>
      <c r="Y566" s="7"/>
      <c r="Z566" s="7"/>
    </row>
    <row r="567" spans="1:26" ht="14.5" x14ac:dyDescent="0.35">
      <c r="A567" s="7"/>
      <c r="B567" s="7"/>
      <c r="C567" s="7"/>
      <c r="D567" s="7"/>
      <c r="E567" s="7"/>
      <c r="F567" s="7"/>
      <c r="G567" s="7"/>
      <c r="H567" s="7"/>
      <c r="I567" s="7"/>
      <c r="J567" s="7"/>
      <c r="K567" s="7"/>
      <c r="M567" s="7"/>
      <c r="N567" s="7"/>
      <c r="O567" s="7"/>
      <c r="P567" s="7"/>
      <c r="Q567" s="7"/>
      <c r="R567" s="7"/>
      <c r="S567" s="7"/>
      <c r="T567" s="7"/>
      <c r="U567" s="7"/>
      <c r="V567" s="7"/>
      <c r="W567" s="7"/>
      <c r="X567" s="7"/>
      <c r="Y567" s="7"/>
      <c r="Z567" s="7"/>
    </row>
    <row r="568" spans="1:26" ht="14.5" x14ac:dyDescent="0.35">
      <c r="A568" s="7"/>
      <c r="B568" s="7"/>
      <c r="C568" s="7"/>
      <c r="D568" s="7"/>
      <c r="E568" s="7"/>
      <c r="F568" s="7"/>
      <c r="G568" s="7"/>
      <c r="H568" s="7"/>
      <c r="I568" s="7"/>
      <c r="J568" s="7"/>
      <c r="K568" s="7"/>
      <c r="M568" s="7"/>
      <c r="N568" s="7"/>
      <c r="O568" s="7"/>
      <c r="P568" s="7"/>
      <c r="Q568" s="7"/>
      <c r="R568" s="7"/>
      <c r="S568" s="7"/>
      <c r="T568" s="7"/>
      <c r="U568" s="7"/>
      <c r="V568" s="7"/>
      <c r="W568" s="7"/>
      <c r="X568" s="7"/>
      <c r="Y568" s="7"/>
      <c r="Z568" s="7"/>
    </row>
    <row r="569" spans="1:26" ht="14.5" x14ac:dyDescent="0.35">
      <c r="A569" s="7"/>
      <c r="B569" s="7"/>
      <c r="C569" s="7"/>
      <c r="D569" s="7"/>
      <c r="E569" s="7"/>
      <c r="F569" s="7"/>
      <c r="G569" s="7"/>
      <c r="H569" s="7"/>
      <c r="I569" s="7"/>
      <c r="J569" s="7"/>
      <c r="K569" s="7"/>
      <c r="M569" s="7"/>
      <c r="N569" s="7"/>
      <c r="O569" s="7"/>
      <c r="P569" s="7"/>
      <c r="Q569" s="7"/>
      <c r="R569" s="7"/>
      <c r="S569" s="7"/>
      <c r="T569" s="7"/>
      <c r="U569" s="7"/>
      <c r="V569" s="7"/>
      <c r="W569" s="7"/>
      <c r="X569" s="7"/>
      <c r="Y569" s="7"/>
      <c r="Z569" s="7"/>
    </row>
    <row r="570" spans="1:26" ht="14.5" x14ac:dyDescent="0.35">
      <c r="A570" s="7"/>
      <c r="B570" s="7"/>
      <c r="C570" s="7"/>
      <c r="D570" s="7"/>
      <c r="E570" s="7"/>
      <c r="F570" s="7"/>
      <c r="G570" s="7"/>
      <c r="H570" s="7"/>
      <c r="I570" s="7"/>
      <c r="J570" s="7"/>
      <c r="K570" s="7"/>
      <c r="M570" s="7"/>
      <c r="N570" s="7"/>
      <c r="O570" s="7"/>
      <c r="P570" s="7"/>
      <c r="Q570" s="7"/>
      <c r="R570" s="7"/>
      <c r="S570" s="7"/>
      <c r="T570" s="7"/>
      <c r="U570" s="7"/>
      <c r="V570" s="7"/>
      <c r="W570" s="7"/>
      <c r="X570" s="7"/>
      <c r="Y570" s="7"/>
      <c r="Z570" s="7"/>
    </row>
    <row r="571" spans="1:26" ht="14.5" x14ac:dyDescent="0.35">
      <c r="A571" s="7"/>
      <c r="B571" s="7"/>
      <c r="C571" s="7"/>
      <c r="D571" s="7"/>
      <c r="E571" s="7"/>
      <c r="F571" s="7"/>
      <c r="G571" s="7"/>
      <c r="H571" s="7"/>
      <c r="I571" s="7"/>
      <c r="J571" s="7"/>
      <c r="K571" s="7"/>
      <c r="M571" s="7"/>
      <c r="N571" s="7"/>
      <c r="O571" s="7"/>
      <c r="P571" s="7"/>
      <c r="Q571" s="7"/>
      <c r="R571" s="7"/>
      <c r="S571" s="7"/>
      <c r="T571" s="7"/>
      <c r="U571" s="7"/>
      <c r="V571" s="7"/>
      <c r="W571" s="7"/>
      <c r="X571" s="7"/>
      <c r="Y571" s="7"/>
      <c r="Z571" s="7"/>
    </row>
    <row r="572" spans="1:26" ht="14.5" x14ac:dyDescent="0.35">
      <c r="A572" s="7"/>
      <c r="B572" s="7"/>
      <c r="C572" s="7"/>
      <c r="D572" s="7"/>
      <c r="E572" s="7"/>
      <c r="F572" s="7"/>
      <c r="G572" s="7"/>
      <c r="H572" s="7"/>
      <c r="I572" s="7"/>
      <c r="J572" s="7"/>
      <c r="K572" s="7"/>
      <c r="M572" s="7"/>
      <c r="N572" s="7"/>
      <c r="O572" s="7"/>
      <c r="P572" s="7"/>
      <c r="Q572" s="7"/>
      <c r="R572" s="7"/>
      <c r="S572" s="7"/>
      <c r="T572" s="7"/>
      <c r="U572" s="7"/>
      <c r="V572" s="7"/>
      <c r="W572" s="7"/>
      <c r="X572" s="7"/>
      <c r="Y572" s="7"/>
      <c r="Z572" s="7"/>
    </row>
    <row r="573" spans="1:26" ht="14.5" x14ac:dyDescent="0.35">
      <c r="A573" s="7"/>
      <c r="B573" s="7"/>
      <c r="C573" s="7"/>
      <c r="D573" s="7"/>
      <c r="E573" s="7"/>
      <c r="F573" s="7"/>
      <c r="G573" s="7"/>
      <c r="H573" s="7"/>
      <c r="I573" s="7"/>
      <c r="J573" s="7"/>
      <c r="K573" s="7"/>
      <c r="M573" s="7"/>
      <c r="N573" s="7"/>
      <c r="O573" s="7"/>
      <c r="P573" s="7"/>
      <c r="Q573" s="7"/>
      <c r="R573" s="7"/>
      <c r="S573" s="7"/>
      <c r="T573" s="7"/>
      <c r="U573" s="7"/>
      <c r="V573" s="7"/>
      <c r="W573" s="7"/>
      <c r="X573" s="7"/>
      <c r="Y573" s="7"/>
      <c r="Z573" s="7"/>
    </row>
    <row r="574" spans="1:26" ht="14.5" x14ac:dyDescent="0.35">
      <c r="A574" s="7"/>
      <c r="B574" s="7"/>
      <c r="C574" s="7"/>
      <c r="D574" s="7"/>
      <c r="E574" s="7"/>
      <c r="F574" s="7"/>
      <c r="G574" s="7"/>
      <c r="H574" s="7"/>
      <c r="I574" s="7"/>
      <c r="J574" s="7"/>
      <c r="K574" s="7"/>
      <c r="M574" s="7"/>
      <c r="N574" s="7"/>
      <c r="O574" s="7"/>
      <c r="P574" s="7"/>
      <c r="Q574" s="7"/>
      <c r="R574" s="7"/>
      <c r="S574" s="7"/>
      <c r="T574" s="7"/>
      <c r="U574" s="7"/>
      <c r="V574" s="7"/>
      <c r="W574" s="7"/>
      <c r="X574" s="7"/>
      <c r="Y574" s="7"/>
      <c r="Z574" s="7"/>
    </row>
    <row r="575" spans="1:26" ht="14.5" x14ac:dyDescent="0.35">
      <c r="A575" s="7"/>
      <c r="B575" s="7"/>
      <c r="C575" s="7"/>
      <c r="D575" s="7"/>
      <c r="E575" s="7"/>
      <c r="F575" s="7"/>
      <c r="G575" s="7"/>
      <c r="H575" s="7"/>
      <c r="I575" s="7"/>
      <c r="J575" s="7"/>
      <c r="K575" s="7"/>
      <c r="M575" s="7"/>
      <c r="N575" s="7"/>
      <c r="O575" s="7"/>
      <c r="P575" s="7"/>
      <c r="Q575" s="7"/>
      <c r="R575" s="7"/>
      <c r="S575" s="7"/>
      <c r="T575" s="7"/>
      <c r="U575" s="7"/>
      <c r="V575" s="7"/>
      <c r="W575" s="7"/>
      <c r="X575" s="7"/>
      <c r="Y575" s="7"/>
      <c r="Z575" s="7"/>
    </row>
    <row r="576" spans="1:26" ht="14.5" x14ac:dyDescent="0.35">
      <c r="A576" s="7"/>
      <c r="B576" s="7"/>
      <c r="C576" s="7"/>
      <c r="D576" s="7"/>
      <c r="E576" s="7"/>
      <c r="F576" s="7"/>
      <c r="G576" s="7"/>
      <c r="H576" s="7"/>
      <c r="I576" s="7"/>
      <c r="J576" s="7"/>
      <c r="K576" s="7"/>
      <c r="M576" s="7"/>
      <c r="N576" s="7"/>
      <c r="O576" s="7"/>
      <c r="P576" s="7"/>
      <c r="Q576" s="7"/>
      <c r="R576" s="7"/>
      <c r="S576" s="7"/>
      <c r="T576" s="7"/>
      <c r="U576" s="7"/>
      <c r="V576" s="7"/>
      <c r="W576" s="7"/>
      <c r="X576" s="7"/>
      <c r="Y576" s="7"/>
      <c r="Z576" s="7"/>
    </row>
    <row r="577" spans="1:26" ht="14.5" x14ac:dyDescent="0.35">
      <c r="A577" s="7"/>
      <c r="B577" s="7"/>
      <c r="C577" s="7"/>
      <c r="D577" s="7"/>
      <c r="E577" s="7"/>
      <c r="F577" s="7"/>
      <c r="G577" s="7"/>
      <c r="H577" s="7"/>
      <c r="I577" s="7"/>
      <c r="J577" s="7"/>
      <c r="K577" s="7"/>
      <c r="M577" s="7"/>
      <c r="N577" s="7"/>
      <c r="O577" s="7"/>
      <c r="P577" s="7"/>
      <c r="Q577" s="7"/>
      <c r="R577" s="7"/>
      <c r="S577" s="7"/>
      <c r="T577" s="7"/>
      <c r="U577" s="7"/>
      <c r="V577" s="7"/>
      <c r="W577" s="7"/>
      <c r="X577" s="7"/>
      <c r="Y577" s="7"/>
      <c r="Z577" s="7"/>
    </row>
    <row r="578" spans="1:26" ht="14.5" x14ac:dyDescent="0.35">
      <c r="A578" s="7"/>
      <c r="B578" s="7"/>
      <c r="C578" s="7"/>
      <c r="D578" s="7"/>
      <c r="E578" s="7"/>
      <c r="F578" s="7"/>
      <c r="G578" s="7"/>
      <c r="H578" s="7"/>
      <c r="I578" s="7"/>
      <c r="J578" s="7"/>
      <c r="K578" s="7"/>
      <c r="M578" s="7"/>
      <c r="N578" s="7"/>
      <c r="O578" s="7"/>
      <c r="P578" s="7"/>
      <c r="Q578" s="7"/>
      <c r="R578" s="7"/>
      <c r="S578" s="7"/>
      <c r="T578" s="7"/>
      <c r="U578" s="7"/>
      <c r="V578" s="7"/>
      <c r="W578" s="7"/>
      <c r="X578" s="7"/>
      <c r="Y578" s="7"/>
      <c r="Z578" s="7"/>
    </row>
    <row r="579" spans="1:26" ht="14.5" x14ac:dyDescent="0.35">
      <c r="A579" s="7"/>
      <c r="B579" s="7"/>
      <c r="C579" s="7"/>
      <c r="D579" s="7"/>
      <c r="E579" s="7"/>
      <c r="F579" s="7"/>
      <c r="G579" s="7"/>
      <c r="H579" s="7"/>
      <c r="I579" s="7"/>
      <c r="J579" s="7"/>
      <c r="K579" s="7"/>
      <c r="M579" s="7"/>
      <c r="N579" s="7"/>
      <c r="O579" s="7"/>
      <c r="P579" s="7"/>
      <c r="Q579" s="7"/>
      <c r="R579" s="7"/>
      <c r="S579" s="7"/>
      <c r="T579" s="7"/>
      <c r="U579" s="7"/>
      <c r="V579" s="7"/>
      <c r="W579" s="7"/>
      <c r="X579" s="7"/>
      <c r="Y579" s="7"/>
      <c r="Z579" s="7"/>
    </row>
    <row r="580" spans="1:26" ht="14.5" x14ac:dyDescent="0.35">
      <c r="A580" s="7"/>
      <c r="B580" s="7"/>
      <c r="C580" s="7"/>
      <c r="D580" s="7"/>
      <c r="E580" s="7"/>
      <c r="F580" s="7"/>
      <c r="G580" s="7"/>
      <c r="H580" s="7"/>
      <c r="I580" s="7"/>
      <c r="J580" s="7"/>
      <c r="K580" s="7"/>
      <c r="M580" s="7"/>
      <c r="N580" s="7"/>
      <c r="O580" s="7"/>
      <c r="P580" s="7"/>
      <c r="Q580" s="7"/>
      <c r="R580" s="7"/>
      <c r="S580" s="7"/>
      <c r="T580" s="7"/>
      <c r="U580" s="7"/>
      <c r="V580" s="7"/>
      <c r="W580" s="7"/>
      <c r="X580" s="7"/>
      <c r="Y580" s="7"/>
      <c r="Z580" s="7"/>
    </row>
    <row r="581" spans="1:26" ht="14.5" x14ac:dyDescent="0.35">
      <c r="A581" s="7"/>
      <c r="B581" s="7"/>
      <c r="C581" s="7"/>
      <c r="D581" s="7"/>
      <c r="E581" s="7"/>
      <c r="F581" s="7"/>
      <c r="G581" s="7"/>
      <c r="H581" s="7"/>
      <c r="I581" s="7"/>
      <c r="J581" s="7"/>
      <c r="K581" s="7"/>
      <c r="M581" s="7"/>
      <c r="N581" s="7"/>
      <c r="O581" s="7"/>
      <c r="P581" s="7"/>
      <c r="Q581" s="7"/>
      <c r="R581" s="7"/>
      <c r="S581" s="7"/>
      <c r="T581" s="7"/>
      <c r="U581" s="7"/>
      <c r="V581" s="7"/>
      <c r="W581" s="7"/>
      <c r="X581" s="7"/>
      <c r="Y581" s="7"/>
      <c r="Z581" s="7"/>
    </row>
    <row r="582" spans="1:26" ht="14.5" x14ac:dyDescent="0.35">
      <c r="A582" s="7"/>
      <c r="B582" s="7"/>
      <c r="C582" s="7"/>
      <c r="D582" s="7"/>
      <c r="E582" s="7"/>
      <c r="F582" s="7"/>
      <c r="G582" s="7"/>
      <c r="H582" s="7"/>
      <c r="I582" s="7"/>
      <c r="J582" s="7"/>
      <c r="K582" s="7"/>
      <c r="M582" s="7"/>
      <c r="N582" s="7"/>
      <c r="O582" s="7"/>
      <c r="P582" s="7"/>
      <c r="Q582" s="7"/>
      <c r="R582" s="7"/>
      <c r="S582" s="7"/>
      <c r="T582" s="7"/>
      <c r="U582" s="7"/>
      <c r="V582" s="7"/>
      <c r="W582" s="7"/>
      <c r="X582" s="7"/>
      <c r="Y582" s="7"/>
      <c r="Z582" s="7"/>
    </row>
    <row r="583" spans="1:26" ht="14.5" x14ac:dyDescent="0.35">
      <c r="A583" s="7"/>
      <c r="B583" s="7"/>
      <c r="C583" s="7"/>
      <c r="D583" s="7"/>
      <c r="E583" s="7"/>
      <c r="F583" s="7"/>
      <c r="G583" s="7"/>
      <c r="H583" s="7"/>
      <c r="I583" s="7"/>
      <c r="J583" s="7"/>
      <c r="K583" s="7"/>
      <c r="M583" s="7"/>
      <c r="N583" s="7"/>
      <c r="O583" s="7"/>
      <c r="P583" s="7"/>
      <c r="Q583" s="7"/>
      <c r="R583" s="7"/>
      <c r="S583" s="7"/>
      <c r="T583" s="7"/>
      <c r="U583" s="7"/>
      <c r="V583" s="7"/>
      <c r="W583" s="7"/>
      <c r="X583" s="7"/>
      <c r="Y583" s="7"/>
      <c r="Z583" s="7"/>
    </row>
    <row r="584" spans="1:26" ht="14.5" x14ac:dyDescent="0.35">
      <c r="A584" s="7"/>
      <c r="B584" s="7"/>
      <c r="C584" s="7"/>
      <c r="D584" s="7"/>
      <c r="E584" s="7"/>
      <c r="F584" s="7"/>
      <c r="G584" s="7"/>
      <c r="H584" s="7"/>
      <c r="I584" s="7"/>
      <c r="J584" s="7"/>
      <c r="K584" s="7"/>
      <c r="M584" s="7"/>
      <c r="N584" s="7"/>
      <c r="O584" s="7"/>
      <c r="P584" s="7"/>
      <c r="Q584" s="7"/>
      <c r="R584" s="7"/>
      <c r="S584" s="7"/>
      <c r="T584" s="7"/>
      <c r="U584" s="7"/>
      <c r="V584" s="7"/>
      <c r="W584" s="7"/>
      <c r="X584" s="7"/>
      <c r="Y584" s="7"/>
      <c r="Z584" s="7"/>
    </row>
    <row r="585" spans="1:26" ht="14.5" x14ac:dyDescent="0.35">
      <c r="A585" s="7"/>
      <c r="B585" s="7"/>
      <c r="C585" s="7"/>
      <c r="D585" s="7"/>
      <c r="E585" s="7"/>
      <c r="F585" s="7"/>
      <c r="G585" s="7"/>
      <c r="H585" s="7"/>
      <c r="I585" s="7"/>
      <c r="J585" s="7"/>
      <c r="K585" s="7"/>
      <c r="M585" s="7"/>
      <c r="N585" s="7"/>
      <c r="O585" s="7"/>
      <c r="P585" s="7"/>
      <c r="Q585" s="7"/>
      <c r="R585" s="7"/>
      <c r="S585" s="7"/>
      <c r="T585" s="7"/>
      <c r="U585" s="7"/>
      <c r="V585" s="7"/>
      <c r="W585" s="7"/>
      <c r="X585" s="7"/>
      <c r="Y585" s="7"/>
      <c r="Z585" s="7"/>
    </row>
    <row r="586" spans="1:26" ht="14.5" x14ac:dyDescent="0.35">
      <c r="A586" s="7"/>
      <c r="B586" s="7"/>
      <c r="C586" s="7"/>
      <c r="D586" s="7"/>
      <c r="E586" s="7"/>
      <c r="F586" s="7"/>
      <c r="G586" s="7"/>
      <c r="H586" s="7"/>
      <c r="I586" s="7"/>
      <c r="J586" s="7"/>
      <c r="K586" s="7"/>
      <c r="M586" s="7"/>
      <c r="N586" s="7"/>
      <c r="O586" s="7"/>
      <c r="P586" s="7"/>
      <c r="Q586" s="7"/>
      <c r="R586" s="7"/>
      <c r="S586" s="7"/>
      <c r="T586" s="7"/>
      <c r="U586" s="7"/>
      <c r="V586" s="7"/>
      <c r="W586" s="7"/>
      <c r="X586" s="7"/>
      <c r="Y586" s="7"/>
      <c r="Z586" s="7"/>
    </row>
    <row r="587" spans="1:26" ht="14.5" x14ac:dyDescent="0.35">
      <c r="A587" s="7"/>
      <c r="B587" s="7"/>
      <c r="C587" s="7"/>
      <c r="D587" s="7"/>
      <c r="E587" s="7"/>
      <c r="F587" s="7"/>
      <c r="G587" s="7"/>
      <c r="H587" s="7"/>
      <c r="I587" s="7"/>
      <c r="J587" s="7"/>
      <c r="K587" s="7"/>
      <c r="M587" s="7"/>
      <c r="N587" s="7"/>
      <c r="O587" s="7"/>
      <c r="P587" s="7"/>
      <c r="Q587" s="7"/>
      <c r="R587" s="7"/>
      <c r="S587" s="7"/>
      <c r="T587" s="7"/>
      <c r="U587" s="7"/>
      <c r="V587" s="7"/>
      <c r="W587" s="7"/>
      <c r="X587" s="7"/>
      <c r="Y587" s="7"/>
      <c r="Z587" s="7"/>
    </row>
    <row r="588" spans="1:26" ht="14.5" x14ac:dyDescent="0.35">
      <c r="A588" s="7"/>
      <c r="B588" s="7"/>
      <c r="C588" s="7"/>
      <c r="D588" s="7"/>
      <c r="E588" s="7"/>
      <c r="F588" s="7"/>
      <c r="G588" s="7"/>
      <c r="H588" s="7"/>
      <c r="I588" s="7"/>
      <c r="J588" s="7"/>
      <c r="K588" s="7"/>
      <c r="M588" s="7"/>
      <c r="N588" s="7"/>
      <c r="O588" s="7"/>
      <c r="P588" s="7"/>
      <c r="Q588" s="7"/>
      <c r="R588" s="7"/>
      <c r="S588" s="7"/>
      <c r="T588" s="7"/>
      <c r="U588" s="7"/>
      <c r="V588" s="7"/>
      <c r="W588" s="7"/>
      <c r="X588" s="7"/>
      <c r="Y588" s="7"/>
      <c r="Z588" s="7"/>
    </row>
    <row r="589" spans="1:26" ht="14.5" x14ac:dyDescent="0.35">
      <c r="A589" s="7"/>
      <c r="B589" s="7"/>
      <c r="C589" s="7"/>
      <c r="D589" s="7"/>
      <c r="E589" s="7"/>
      <c r="F589" s="7"/>
      <c r="G589" s="7"/>
      <c r="H589" s="7"/>
      <c r="I589" s="7"/>
      <c r="J589" s="7"/>
      <c r="K589" s="7"/>
      <c r="M589" s="7"/>
      <c r="N589" s="7"/>
      <c r="O589" s="7"/>
      <c r="P589" s="7"/>
      <c r="Q589" s="7"/>
      <c r="R589" s="7"/>
      <c r="S589" s="7"/>
      <c r="T589" s="7"/>
      <c r="U589" s="7"/>
      <c r="V589" s="7"/>
      <c r="W589" s="7"/>
      <c r="X589" s="7"/>
      <c r="Y589" s="7"/>
      <c r="Z589" s="7"/>
    </row>
    <row r="590" spans="1:26" ht="14.5" x14ac:dyDescent="0.35">
      <c r="A590" s="7"/>
      <c r="B590" s="7"/>
      <c r="C590" s="7"/>
      <c r="D590" s="7"/>
      <c r="E590" s="7"/>
      <c r="F590" s="7"/>
      <c r="G590" s="7"/>
      <c r="H590" s="7"/>
      <c r="I590" s="7"/>
      <c r="J590" s="7"/>
      <c r="K590" s="7"/>
      <c r="M590" s="7"/>
      <c r="N590" s="7"/>
      <c r="O590" s="7"/>
      <c r="P590" s="7"/>
      <c r="Q590" s="7"/>
      <c r="R590" s="7"/>
      <c r="S590" s="7"/>
      <c r="T590" s="7"/>
      <c r="U590" s="7"/>
      <c r="V590" s="7"/>
      <c r="W590" s="7"/>
      <c r="X590" s="7"/>
      <c r="Y590" s="7"/>
      <c r="Z590" s="7"/>
    </row>
    <row r="591" spans="1:26" ht="14.5" x14ac:dyDescent="0.35">
      <c r="A591" s="7"/>
      <c r="B591" s="7"/>
      <c r="C591" s="7"/>
      <c r="D591" s="7"/>
      <c r="E591" s="7"/>
      <c r="F591" s="7"/>
      <c r="G591" s="7"/>
      <c r="H591" s="7"/>
      <c r="I591" s="7"/>
      <c r="J591" s="7"/>
      <c r="K591" s="7"/>
      <c r="M591" s="7"/>
      <c r="N591" s="7"/>
      <c r="O591" s="7"/>
      <c r="P591" s="7"/>
      <c r="Q591" s="7"/>
      <c r="R591" s="7"/>
      <c r="S591" s="7"/>
      <c r="T591" s="7"/>
      <c r="U591" s="7"/>
      <c r="V591" s="7"/>
      <c r="W591" s="7"/>
      <c r="X591" s="7"/>
      <c r="Y591" s="7"/>
      <c r="Z591" s="7"/>
    </row>
    <row r="592" spans="1:26" ht="14.5" x14ac:dyDescent="0.35">
      <c r="A592" s="7"/>
      <c r="B592" s="7"/>
      <c r="C592" s="7"/>
      <c r="D592" s="7"/>
      <c r="E592" s="7"/>
      <c r="F592" s="7"/>
      <c r="G592" s="7"/>
      <c r="H592" s="7"/>
      <c r="I592" s="7"/>
      <c r="J592" s="7"/>
      <c r="K592" s="7"/>
      <c r="M592" s="7"/>
      <c r="N592" s="7"/>
      <c r="O592" s="7"/>
      <c r="P592" s="7"/>
      <c r="Q592" s="7"/>
      <c r="R592" s="7"/>
      <c r="S592" s="7"/>
      <c r="T592" s="7"/>
      <c r="U592" s="7"/>
      <c r="V592" s="7"/>
      <c r="W592" s="7"/>
      <c r="X592" s="7"/>
      <c r="Y592" s="7"/>
      <c r="Z592" s="7"/>
    </row>
    <row r="593" spans="1:26" ht="14.5" x14ac:dyDescent="0.35">
      <c r="A593" s="7"/>
      <c r="B593" s="7"/>
      <c r="C593" s="7"/>
      <c r="D593" s="7"/>
      <c r="E593" s="7"/>
      <c r="F593" s="7"/>
      <c r="G593" s="7"/>
      <c r="H593" s="7"/>
      <c r="I593" s="7"/>
      <c r="J593" s="7"/>
      <c r="K593" s="7"/>
      <c r="M593" s="7"/>
      <c r="N593" s="7"/>
      <c r="O593" s="7"/>
      <c r="P593" s="7"/>
      <c r="Q593" s="7"/>
      <c r="R593" s="7"/>
      <c r="S593" s="7"/>
      <c r="T593" s="7"/>
      <c r="U593" s="7"/>
      <c r="V593" s="7"/>
      <c r="W593" s="7"/>
      <c r="X593" s="7"/>
      <c r="Y593" s="7"/>
      <c r="Z593" s="7"/>
    </row>
    <row r="594" spans="1:26" ht="14.5" x14ac:dyDescent="0.35">
      <c r="A594" s="7"/>
      <c r="B594" s="7"/>
      <c r="C594" s="7"/>
      <c r="D594" s="7"/>
      <c r="E594" s="7"/>
      <c r="F594" s="7"/>
      <c r="G594" s="7"/>
      <c r="H594" s="7"/>
      <c r="I594" s="7"/>
      <c r="J594" s="7"/>
      <c r="K594" s="7"/>
      <c r="M594" s="7"/>
      <c r="N594" s="7"/>
      <c r="O594" s="7"/>
      <c r="P594" s="7"/>
      <c r="Q594" s="7"/>
      <c r="R594" s="7"/>
      <c r="S594" s="7"/>
      <c r="T594" s="7"/>
      <c r="U594" s="7"/>
      <c r="V594" s="7"/>
      <c r="W594" s="7"/>
      <c r="X594" s="7"/>
      <c r="Y594" s="7"/>
      <c r="Z594" s="7"/>
    </row>
    <row r="595" spans="1:26" ht="14.5" x14ac:dyDescent="0.35">
      <c r="A595" s="7"/>
      <c r="B595" s="7"/>
      <c r="C595" s="7"/>
      <c r="D595" s="7"/>
      <c r="E595" s="7"/>
      <c r="F595" s="7"/>
      <c r="G595" s="7"/>
      <c r="H595" s="7"/>
      <c r="I595" s="7"/>
      <c r="J595" s="7"/>
      <c r="K595" s="7"/>
      <c r="M595" s="7"/>
      <c r="N595" s="7"/>
      <c r="O595" s="7"/>
      <c r="P595" s="7"/>
      <c r="Q595" s="7"/>
      <c r="R595" s="7"/>
      <c r="S595" s="7"/>
      <c r="T595" s="7"/>
      <c r="U595" s="7"/>
      <c r="V595" s="7"/>
      <c r="W595" s="7"/>
      <c r="X595" s="7"/>
      <c r="Y595" s="7"/>
      <c r="Z595" s="7"/>
    </row>
    <row r="596" spans="1:26" ht="14.5" x14ac:dyDescent="0.35">
      <c r="A596" s="7"/>
      <c r="B596" s="7"/>
      <c r="C596" s="7"/>
      <c r="D596" s="7"/>
      <c r="E596" s="7"/>
      <c r="F596" s="7"/>
      <c r="G596" s="7"/>
      <c r="H596" s="7"/>
      <c r="I596" s="7"/>
      <c r="J596" s="7"/>
      <c r="K596" s="7"/>
      <c r="M596" s="7"/>
      <c r="N596" s="7"/>
      <c r="O596" s="7"/>
      <c r="P596" s="7"/>
      <c r="Q596" s="7"/>
      <c r="R596" s="7"/>
      <c r="S596" s="7"/>
      <c r="T596" s="7"/>
      <c r="U596" s="7"/>
      <c r="V596" s="7"/>
      <c r="W596" s="7"/>
      <c r="X596" s="7"/>
      <c r="Y596" s="7"/>
      <c r="Z596" s="7"/>
    </row>
    <row r="597" spans="1:26" ht="14.5" x14ac:dyDescent="0.35">
      <c r="A597" s="7"/>
      <c r="B597" s="7"/>
      <c r="C597" s="7"/>
      <c r="D597" s="7"/>
      <c r="E597" s="7"/>
      <c r="F597" s="7"/>
      <c r="G597" s="7"/>
      <c r="H597" s="7"/>
      <c r="I597" s="7"/>
      <c r="J597" s="7"/>
      <c r="K597" s="7"/>
      <c r="M597" s="7"/>
      <c r="N597" s="7"/>
      <c r="O597" s="7"/>
      <c r="P597" s="7"/>
      <c r="Q597" s="7"/>
      <c r="R597" s="7"/>
      <c r="S597" s="7"/>
      <c r="T597" s="7"/>
      <c r="U597" s="7"/>
      <c r="V597" s="7"/>
      <c r="W597" s="7"/>
      <c r="X597" s="7"/>
      <c r="Y597" s="7"/>
      <c r="Z597" s="7"/>
    </row>
    <row r="598" spans="1:26" ht="14.5" x14ac:dyDescent="0.35">
      <c r="A598" s="7"/>
      <c r="B598" s="7"/>
      <c r="C598" s="7"/>
      <c r="D598" s="7"/>
      <c r="E598" s="7"/>
      <c r="F598" s="7"/>
      <c r="G598" s="7"/>
      <c r="H598" s="7"/>
      <c r="I598" s="7"/>
      <c r="J598" s="7"/>
      <c r="K598" s="7"/>
      <c r="M598" s="7"/>
      <c r="N598" s="7"/>
      <c r="O598" s="7"/>
      <c r="P598" s="7"/>
      <c r="Q598" s="7"/>
      <c r="R598" s="7"/>
      <c r="S598" s="7"/>
      <c r="T598" s="7"/>
      <c r="U598" s="7"/>
      <c r="V598" s="7"/>
      <c r="W598" s="7"/>
      <c r="X598" s="7"/>
      <c r="Y598" s="7"/>
      <c r="Z598" s="7"/>
    </row>
    <row r="599" spans="1:26" ht="14.5" x14ac:dyDescent="0.35">
      <c r="A599" s="7"/>
      <c r="B599" s="7"/>
      <c r="C599" s="7"/>
      <c r="D599" s="7"/>
      <c r="E599" s="7"/>
      <c r="F599" s="7"/>
      <c r="G599" s="7"/>
      <c r="H599" s="7"/>
      <c r="I599" s="7"/>
      <c r="J599" s="7"/>
      <c r="K599" s="7"/>
      <c r="M599" s="7"/>
      <c r="N599" s="7"/>
      <c r="O599" s="7"/>
      <c r="P599" s="7"/>
      <c r="Q599" s="7"/>
      <c r="R599" s="7"/>
      <c r="S599" s="7"/>
      <c r="T599" s="7"/>
      <c r="U599" s="7"/>
      <c r="V599" s="7"/>
      <c r="W599" s="7"/>
      <c r="X599" s="7"/>
      <c r="Y599" s="7"/>
      <c r="Z599" s="7"/>
    </row>
    <row r="600" spans="1:26" ht="14.5" x14ac:dyDescent="0.35">
      <c r="A600" s="7"/>
      <c r="B600" s="7"/>
      <c r="C600" s="7"/>
      <c r="D600" s="7"/>
      <c r="E600" s="7"/>
      <c r="F600" s="7"/>
      <c r="G600" s="7"/>
      <c r="H600" s="7"/>
      <c r="I600" s="7"/>
      <c r="J600" s="7"/>
      <c r="K600" s="7"/>
      <c r="M600" s="7"/>
      <c r="N600" s="7"/>
      <c r="O600" s="7"/>
      <c r="P600" s="7"/>
      <c r="Q600" s="7"/>
      <c r="R600" s="7"/>
      <c r="S600" s="7"/>
      <c r="T600" s="7"/>
      <c r="U600" s="7"/>
      <c r="V600" s="7"/>
      <c r="W600" s="7"/>
      <c r="X600" s="7"/>
      <c r="Y600" s="7"/>
      <c r="Z600" s="7"/>
    </row>
    <row r="601" spans="1:26" ht="14.5" x14ac:dyDescent="0.35">
      <c r="A601" s="7"/>
      <c r="B601" s="7"/>
      <c r="C601" s="7"/>
      <c r="D601" s="7"/>
      <c r="E601" s="7"/>
      <c r="F601" s="7"/>
      <c r="G601" s="7"/>
      <c r="H601" s="7"/>
      <c r="I601" s="7"/>
      <c r="J601" s="7"/>
      <c r="K601" s="7"/>
      <c r="M601" s="7"/>
      <c r="N601" s="7"/>
      <c r="O601" s="7"/>
      <c r="P601" s="7"/>
      <c r="Q601" s="7"/>
      <c r="R601" s="7"/>
      <c r="S601" s="7"/>
      <c r="T601" s="7"/>
      <c r="U601" s="7"/>
      <c r="V601" s="7"/>
      <c r="W601" s="7"/>
      <c r="X601" s="7"/>
      <c r="Y601" s="7"/>
      <c r="Z601" s="7"/>
    </row>
    <row r="602" spans="1:26" ht="14.5" x14ac:dyDescent="0.35">
      <c r="A602" s="7"/>
      <c r="B602" s="7"/>
      <c r="C602" s="7"/>
      <c r="D602" s="7"/>
      <c r="E602" s="7"/>
      <c r="F602" s="7"/>
      <c r="G602" s="7"/>
      <c r="H602" s="7"/>
      <c r="I602" s="7"/>
      <c r="J602" s="7"/>
      <c r="K602" s="7"/>
      <c r="M602" s="7"/>
      <c r="N602" s="7"/>
      <c r="O602" s="7"/>
      <c r="P602" s="7"/>
      <c r="Q602" s="7"/>
      <c r="R602" s="7"/>
      <c r="S602" s="7"/>
      <c r="T602" s="7"/>
      <c r="U602" s="7"/>
      <c r="V602" s="7"/>
      <c r="W602" s="7"/>
      <c r="X602" s="7"/>
      <c r="Y602" s="7"/>
      <c r="Z602" s="7"/>
    </row>
    <row r="603" spans="1:26" ht="14.5" x14ac:dyDescent="0.35">
      <c r="A603" s="7"/>
      <c r="B603" s="7"/>
      <c r="C603" s="7"/>
      <c r="D603" s="7"/>
      <c r="E603" s="7"/>
      <c r="F603" s="7"/>
      <c r="G603" s="7"/>
      <c r="H603" s="7"/>
      <c r="I603" s="7"/>
      <c r="J603" s="7"/>
      <c r="K603" s="7"/>
      <c r="M603" s="7"/>
      <c r="N603" s="7"/>
      <c r="O603" s="7"/>
      <c r="P603" s="7"/>
      <c r="Q603" s="7"/>
      <c r="R603" s="7"/>
      <c r="S603" s="7"/>
      <c r="T603" s="7"/>
      <c r="U603" s="7"/>
      <c r="V603" s="7"/>
      <c r="W603" s="7"/>
      <c r="X603" s="7"/>
      <c r="Y603" s="7"/>
      <c r="Z603" s="7"/>
    </row>
    <row r="604" spans="1:26" ht="14.5" x14ac:dyDescent="0.35">
      <c r="A604" s="7"/>
      <c r="B604" s="7"/>
      <c r="C604" s="7"/>
      <c r="D604" s="7"/>
      <c r="E604" s="7"/>
      <c r="F604" s="7"/>
      <c r="G604" s="7"/>
      <c r="H604" s="7"/>
      <c r="I604" s="7"/>
      <c r="J604" s="7"/>
      <c r="K604" s="7"/>
      <c r="M604" s="7"/>
      <c r="N604" s="7"/>
      <c r="O604" s="7"/>
      <c r="P604" s="7"/>
      <c r="Q604" s="7"/>
      <c r="R604" s="7"/>
      <c r="S604" s="7"/>
      <c r="T604" s="7"/>
      <c r="U604" s="7"/>
      <c r="V604" s="7"/>
      <c r="W604" s="7"/>
      <c r="X604" s="7"/>
      <c r="Y604" s="7"/>
      <c r="Z604" s="7"/>
    </row>
    <row r="605" spans="1:26" ht="14.5" x14ac:dyDescent="0.35">
      <c r="A605" s="7"/>
      <c r="B605" s="7"/>
      <c r="C605" s="7"/>
      <c r="D605" s="7"/>
      <c r="E605" s="7"/>
      <c r="F605" s="7"/>
      <c r="G605" s="7"/>
      <c r="H605" s="7"/>
      <c r="I605" s="7"/>
      <c r="J605" s="7"/>
      <c r="K605" s="7"/>
      <c r="M605" s="7"/>
      <c r="N605" s="7"/>
      <c r="O605" s="7"/>
      <c r="P605" s="7"/>
      <c r="Q605" s="7"/>
      <c r="R605" s="7"/>
      <c r="S605" s="7"/>
      <c r="T605" s="7"/>
      <c r="U605" s="7"/>
      <c r="V605" s="7"/>
      <c r="W605" s="7"/>
      <c r="X605" s="7"/>
      <c r="Y605" s="7"/>
      <c r="Z605" s="7"/>
    </row>
    <row r="606" spans="1:26" ht="14.5" x14ac:dyDescent="0.35">
      <c r="A606" s="7"/>
      <c r="B606" s="7"/>
      <c r="C606" s="7"/>
      <c r="D606" s="7"/>
      <c r="E606" s="7"/>
      <c r="F606" s="7"/>
      <c r="G606" s="7"/>
      <c r="H606" s="7"/>
      <c r="I606" s="7"/>
      <c r="J606" s="7"/>
      <c r="K606" s="7"/>
      <c r="M606" s="7"/>
      <c r="N606" s="7"/>
      <c r="O606" s="7"/>
      <c r="P606" s="7"/>
      <c r="Q606" s="7"/>
      <c r="R606" s="7"/>
      <c r="S606" s="7"/>
      <c r="T606" s="7"/>
      <c r="U606" s="7"/>
      <c r="V606" s="7"/>
      <c r="W606" s="7"/>
      <c r="X606" s="7"/>
      <c r="Y606" s="7"/>
      <c r="Z606" s="7"/>
    </row>
    <row r="607" spans="1:26" ht="14.5" x14ac:dyDescent="0.35">
      <c r="A607" s="7"/>
      <c r="B607" s="7"/>
      <c r="C607" s="7"/>
      <c r="D607" s="7"/>
      <c r="E607" s="7"/>
      <c r="F607" s="7"/>
      <c r="G607" s="7"/>
      <c r="H607" s="7"/>
      <c r="I607" s="7"/>
      <c r="J607" s="7"/>
      <c r="K607" s="7"/>
      <c r="M607" s="7"/>
      <c r="N607" s="7"/>
      <c r="O607" s="7"/>
      <c r="P607" s="7"/>
      <c r="Q607" s="7"/>
      <c r="R607" s="7"/>
      <c r="S607" s="7"/>
      <c r="T607" s="7"/>
      <c r="U607" s="7"/>
      <c r="V607" s="7"/>
      <c r="W607" s="7"/>
      <c r="X607" s="7"/>
      <c r="Y607" s="7"/>
      <c r="Z607" s="7"/>
    </row>
    <row r="608" spans="1:26" ht="14.5" x14ac:dyDescent="0.35">
      <c r="A608" s="7"/>
      <c r="B608" s="7"/>
      <c r="C608" s="7"/>
      <c r="D608" s="7"/>
      <c r="E608" s="7"/>
      <c r="F608" s="7"/>
      <c r="G608" s="7"/>
      <c r="H608" s="7"/>
      <c r="I608" s="7"/>
      <c r="J608" s="7"/>
      <c r="K608" s="7"/>
      <c r="M608" s="7"/>
      <c r="N608" s="7"/>
      <c r="O608" s="7"/>
      <c r="P608" s="7"/>
      <c r="Q608" s="7"/>
      <c r="R608" s="7"/>
      <c r="S608" s="7"/>
      <c r="T608" s="7"/>
      <c r="U608" s="7"/>
      <c r="V608" s="7"/>
      <c r="W608" s="7"/>
      <c r="X608" s="7"/>
      <c r="Y608" s="7"/>
      <c r="Z608" s="7"/>
    </row>
    <row r="609" spans="1:26" ht="14.5" x14ac:dyDescent="0.35">
      <c r="A609" s="7"/>
      <c r="B609" s="7"/>
      <c r="C609" s="7"/>
      <c r="D609" s="7"/>
      <c r="E609" s="7"/>
      <c r="F609" s="7"/>
      <c r="G609" s="7"/>
      <c r="H609" s="7"/>
      <c r="I609" s="7"/>
      <c r="J609" s="7"/>
      <c r="K609" s="7"/>
      <c r="M609" s="7"/>
      <c r="N609" s="7"/>
      <c r="O609" s="7"/>
      <c r="P609" s="7"/>
      <c r="Q609" s="7"/>
      <c r="R609" s="7"/>
      <c r="S609" s="7"/>
      <c r="T609" s="7"/>
      <c r="U609" s="7"/>
      <c r="V609" s="7"/>
      <c r="W609" s="7"/>
      <c r="X609" s="7"/>
      <c r="Y609" s="7"/>
      <c r="Z609" s="7"/>
    </row>
    <row r="610" spans="1:26" ht="14.5" x14ac:dyDescent="0.35">
      <c r="A610" s="7"/>
      <c r="B610" s="7"/>
      <c r="C610" s="7"/>
      <c r="D610" s="7"/>
      <c r="E610" s="7"/>
      <c r="F610" s="7"/>
      <c r="G610" s="7"/>
      <c r="H610" s="7"/>
      <c r="I610" s="7"/>
      <c r="J610" s="7"/>
      <c r="K610" s="7"/>
      <c r="M610" s="7"/>
      <c r="N610" s="7"/>
      <c r="O610" s="7"/>
      <c r="P610" s="7"/>
      <c r="Q610" s="7"/>
      <c r="R610" s="7"/>
      <c r="S610" s="7"/>
      <c r="T610" s="7"/>
      <c r="U610" s="7"/>
      <c r="V610" s="7"/>
      <c r="W610" s="7"/>
      <c r="X610" s="7"/>
      <c r="Y610" s="7"/>
      <c r="Z610" s="7"/>
    </row>
    <row r="611" spans="1:26" ht="14.5" x14ac:dyDescent="0.35">
      <c r="A611" s="7"/>
      <c r="B611" s="7"/>
      <c r="C611" s="7"/>
      <c r="D611" s="7"/>
      <c r="E611" s="7"/>
      <c r="F611" s="7"/>
      <c r="G611" s="7"/>
      <c r="H611" s="7"/>
      <c r="I611" s="7"/>
      <c r="J611" s="7"/>
      <c r="K611" s="7"/>
      <c r="M611" s="7"/>
      <c r="N611" s="7"/>
      <c r="O611" s="7"/>
      <c r="P611" s="7"/>
      <c r="Q611" s="7"/>
      <c r="R611" s="7"/>
      <c r="S611" s="7"/>
      <c r="T611" s="7"/>
      <c r="U611" s="7"/>
      <c r="V611" s="7"/>
      <c r="W611" s="7"/>
      <c r="X611" s="7"/>
      <c r="Y611" s="7"/>
      <c r="Z611" s="7"/>
    </row>
    <row r="612" spans="1:26" ht="14.5" x14ac:dyDescent="0.35">
      <c r="A612" s="7"/>
      <c r="B612" s="7"/>
      <c r="C612" s="7"/>
      <c r="D612" s="7"/>
      <c r="E612" s="7"/>
      <c r="F612" s="7"/>
      <c r="G612" s="7"/>
      <c r="H612" s="7"/>
      <c r="I612" s="7"/>
      <c r="J612" s="7"/>
      <c r="K612" s="7"/>
      <c r="M612" s="7"/>
      <c r="N612" s="7"/>
      <c r="O612" s="7"/>
      <c r="P612" s="7"/>
      <c r="Q612" s="7"/>
      <c r="R612" s="7"/>
      <c r="S612" s="7"/>
      <c r="T612" s="7"/>
      <c r="U612" s="7"/>
      <c r="V612" s="7"/>
      <c r="W612" s="7"/>
      <c r="X612" s="7"/>
      <c r="Y612" s="7"/>
      <c r="Z612" s="7"/>
    </row>
    <row r="613" spans="1:26" ht="14.5" x14ac:dyDescent="0.35">
      <c r="A613" s="7"/>
      <c r="B613" s="7"/>
      <c r="C613" s="7"/>
      <c r="D613" s="7"/>
      <c r="E613" s="7"/>
      <c r="F613" s="7"/>
      <c r="G613" s="7"/>
      <c r="H613" s="7"/>
      <c r="I613" s="7"/>
      <c r="J613" s="7"/>
      <c r="K613" s="7"/>
      <c r="M613" s="7"/>
      <c r="N613" s="7"/>
      <c r="O613" s="7"/>
      <c r="P613" s="7"/>
      <c r="Q613" s="7"/>
      <c r="R613" s="7"/>
      <c r="S613" s="7"/>
      <c r="T613" s="7"/>
      <c r="U613" s="7"/>
      <c r="V613" s="7"/>
      <c r="W613" s="7"/>
      <c r="X613" s="7"/>
      <c r="Y613" s="7"/>
      <c r="Z613" s="7"/>
    </row>
    <row r="614" spans="1:26" ht="14.5" x14ac:dyDescent="0.35">
      <c r="A614" s="7"/>
      <c r="B614" s="7"/>
      <c r="C614" s="7"/>
      <c r="D614" s="7"/>
      <c r="E614" s="7"/>
      <c r="F614" s="7"/>
      <c r="G614" s="7"/>
      <c r="H614" s="7"/>
      <c r="I614" s="7"/>
      <c r="J614" s="7"/>
      <c r="K614" s="7"/>
      <c r="M614" s="7"/>
      <c r="N614" s="7"/>
      <c r="O614" s="7"/>
      <c r="P614" s="7"/>
      <c r="Q614" s="7"/>
      <c r="R614" s="7"/>
      <c r="S614" s="7"/>
      <c r="T614" s="7"/>
      <c r="U614" s="7"/>
      <c r="V614" s="7"/>
      <c r="W614" s="7"/>
      <c r="X614" s="7"/>
      <c r="Y614" s="7"/>
      <c r="Z614" s="7"/>
    </row>
    <row r="615" spans="1:26" ht="14.5" x14ac:dyDescent="0.35">
      <c r="A615" s="7"/>
      <c r="B615" s="7"/>
      <c r="C615" s="7"/>
      <c r="D615" s="7"/>
      <c r="E615" s="7"/>
      <c r="F615" s="7"/>
      <c r="G615" s="7"/>
      <c r="H615" s="7"/>
      <c r="I615" s="7"/>
      <c r="J615" s="7"/>
      <c r="K615" s="7"/>
      <c r="M615" s="7"/>
      <c r="N615" s="7"/>
      <c r="O615" s="7"/>
      <c r="P615" s="7"/>
      <c r="Q615" s="7"/>
      <c r="R615" s="7"/>
      <c r="S615" s="7"/>
      <c r="T615" s="7"/>
      <c r="U615" s="7"/>
      <c r="V615" s="7"/>
      <c r="W615" s="7"/>
      <c r="X615" s="7"/>
      <c r="Y615" s="7"/>
      <c r="Z615" s="7"/>
    </row>
    <row r="616" spans="1:26" ht="14.5" x14ac:dyDescent="0.35">
      <c r="A616" s="7"/>
      <c r="B616" s="7"/>
      <c r="C616" s="7"/>
      <c r="D616" s="7"/>
      <c r="E616" s="7"/>
      <c r="F616" s="7"/>
      <c r="G616" s="7"/>
      <c r="H616" s="7"/>
      <c r="I616" s="7"/>
      <c r="J616" s="7"/>
      <c r="K616" s="7"/>
      <c r="M616" s="7"/>
      <c r="N616" s="7"/>
      <c r="O616" s="7"/>
      <c r="P616" s="7"/>
      <c r="Q616" s="7"/>
      <c r="R616" s="7"/>
      <c r="S616" s="7"/>
      <c r="T616" s="7"/>
      <c r="U616" s="7"/>
      <c r="V616" s="7"/>
      <c r="W616" s="7"/>
      <c r="X616" s="7"/>
      <c r="Y616" s="7"/>
      <c r="Z616" s="7"/>
    </row>
    <row r="617" spans="1:26" ht="14.5" x14ac:dyDescent="0.35">
      <c r="A617" s="7"/>
      <c r="B617" s="7"/>
      <c r="C617" s="7"/>
      <c r="D617" s="7"/>
      <c r="E617" s="7"/>
      <c r="F617" s="7"/>
      <c r="G617" s="7"/>
      <c r="H617" s="7"/>
      <c r="I617" s="7"/>
      <c r="J617" s="7"/>
      <c r="K617" s="7"/>
      <c r="M617" s="7"/>
      <c r="N617" s="7"/>
      <c r="O617" s="7"/>
      <c r="P617" s="7"/>
      <c r="Q617" s="7"/>
      <c r="R617" s="7"/>
      <c r="S617" s="7"/>
      <c r="T617" s="7"/>
      <c r="U617" s="7"/>
      <c r="V617" s="7"/>
      <c r="W617" s="7"/>
      <c r="X617" s="7"/>
      <c r="Y617" s="7"/>
      <c r="Z617" s="7"/>
    </row>
    <row r="618" spans="1:26" ht="14.5" x14ac:dyDescent="0.35">
      <c r="A618" s="7"/>
      <c r="B618" s="7"/>
      <c r="C618" s="7"/>
      <c r="D618" s="7"/>
      <c r="E618" s="7"/>
      <c r="F618" s="7"/>
      <c r="G618" s="7"/>
      <c r="H618" s="7"/>
      <c r="I618" s="7"/>
      <c r="J618" s="7"/>
      <c r="K618" s="7"/>
      <c r="M618" s="7"/>
      <c r="N618" s="7"/>
      <c r="O618" s="7"/>
      <c r="P618" s="7"/>
      <c r="Q618" s="7"/>
      <c r="R618" s="7"/>
      <c r="S618" s="7"/>
      <c r="T618" s="7"/>
      <c r="U618" s="7"/>
      <c r="V618" s="7"/>
      <c r="W618" s="7"/>
      <c r="X618" s="7"/>
      <c r="Y618" s="7"/>
      <c r="Z618" s="7"/>
    </row>
    <row r="619" spans="1:26" ht="14.5" x14ac:dyDescent="0.35">
      <c r="A619" s="7"/>
      <c r="B619" s="7"/>
      <c r="C619" s="7"/>
      <c r="D619" s="7"/>
      <c r="E619" s="7"/>
      <c r="F619" s="7"/>
      <c r="G619" s="7"/>
      <c r="H619" s="7"/>
      <c r="I619" s="7"/>
      <c r="J619" s="7"/>
      <c r="K619" s="7"/>
      <c r="M619" s="7"/>
      <c r="N619" s="7"/>
      <c r="O619" s="7"/>
      <c r="P619" s="7"/>
      <c r="Q619" s="7"/>
      <c r="R619" s="7"/>
      <c r="S619" s="7"/>
      <c r="T619" s="7"/>
      <c r="U619" s="7"/>
      <c r="V619" s="7"/>
      <c r="W619" s="7"/>
      <c r="X619" s="7"/>
      <c r="Y619" s="7"/>
      <c r="Z619" s="7"/>
    </row>
    <row r="620" spans="1:26" ht="14.5" x14ac:dyDescent="0.35">
      <c r="A620" s="7"/>
      <c r="B620" s="7"/>
      <c r="C620" s="7"/>
      <c r="D620" s="7"/>
      <c r="E620" s="7"/>
      <c r="F620" s="7"/>
      <c r="G620" s="7"/>
      <c r="H620" s="7"/>
      <c r="I620" s="7"/>
      <c r="J620" s="7"/>
      <c r="K620" s="7"/>
      <c r="M620" s="7"/>
      <c r="N620" s="7"/>
      <c r="O620" s="7"/>
      <c r="P620" s="7"/>
      <c r="Q620" s="7"/>
      <c r="R620" s="7"/>
      <c r="S620" s="7"/>
      <c r="T620" s="7"/>
      <c r="U620" s="7"/>
      <c r="V620" s="7"/>
      <c r="W620" s="7"/>
      <c r="X620" s="7"/>
      <c r="Y620" s="7"/>
      <c r="Z620" s="7"/>
    </row>
    <row r="621" spans="1:26" ht="14.5" x14ac:dyDescent="0.35">
      <c r="A621" s="7"/>
      <c r="B621" s="7"/>
      <c r="C621" s="7"/>
      <c r="D621" s="7"/>
      <c r="E621" s="7"/>
      <c r="F621" s="7"/>
      <c r="G621" s="7"/>
      <c r="H621" s="7"/>
      <c r="I621" s="7"/>
      <c r="J621" s="7"/>
      <c r="K621" s="7"/>
      <c r="M621" s="7"/>
      <c r="N621" s="7"/>
      <c r="O621" s="7"/>
      <c r="P621" s="7"/>
      <c r="Q621" s="7"/>
      <c r="R621" s="7"/>
      <c r="S621" s="7"/>
      <c r="T621" s="7"/>
      <c r="U621" s="7"/>
      <c r="V621" s="7"/>
      <c r="W621" s="7"/>
      <c r="X621" s="7"/>
      <c r="Y621" s="7"/>
      <c r="Z621" s="7"/>
    </row>
    <row r="622" spans="1:26" ht="14.5" x14ac:dyDescent="0.35">
      <c r="A622" s="7"/>
      <c r="B622" s="7"/>
      <c r="C622" s="7"/>
      <c r="D622" s="7"/>
      <c r="E622" s="7"/>
      <c r="F622" s="7"/>
      <c r="G622" s="7"/>
      <c r="H622" s="7"/>
      <c r="I622" s="7"/>
      <c r="J622" s="7"/>
      <c r="K622" s="7"/>
      <c r="M622" s="7"/>
      <c r="N622" s="7"/>
      <c r="O622" s="7"/>
      <c r="P622" s="7"/>
      <c r="Q622" s="7"/>
      <c r="R622" s="7"/>
      <c r="S622" s="7"/>
      <c r="T622" s="7"/>
      <c r="U622" s="7"/>
      <c r="V622" s="7"/>
      <c r="W622" s="7"/>
      <c r="X622" s="7"/>
      <c r="Y622" s="7"/>
      <c r="Z622" s="7"/>
    </row>
    <row r="623" spans="1:26" ht="14.5" x14ac:dyDescent="0.35">
      <c r="A623" s="7"/>
      <c r="B623" s="7"/>
      <c r="C623" s="7"/>
      <c r="D623" s="7"/>
      <c r="E623" s="7"/>
      <c r="F623" s="7"/>
      <c r="G623" s="7"/>
      <c r="H623" s="7"/>
      <c r="I623" s="7"/>
      <c r="J623" s="7"/>
      <c r="K623" s="7"/>
      <c r="M623" s="7"/>
      <c r="N623" s="7"/>
      <c r="O623" s="7"/>
      <c r="P623" s="7"/>
      <c r="Q623" s="7"/>
      <c r="R623" s="7"/>
      <c r="S623" s="7"/>
      <c r="T623" s="7"/>
      <c r="U623" s="7"/>
      <c r="V623" s="7"/>
      <c r="W623" s="7"/>
      <c r="X623" s="7"/>
      <c r="Y623" s="7"/>
      <c r="Z623" s="7"/>
    </row>
    <row r="624" spans="1:26" ht="14.5" x14ac:dyDescent="0.35">
      <c r="A624" s="7"/>
      <c r="B624" s="7"/>
      <c r="C624" s="7"/>
      <c r="D624" s="7"/>
      <c r="E624" s="7"/>
      <c r="F624" s="7"/>
      <c r="G624" s="7"/>
      <c r="H624" s="7"/>
      <c r="I624" s="7"/>
      <c r="J624" s="7"/>
      <c r="K624" s="7"/>
      <c r="M624" s="7"/>
      <c r="N624" s="7"/>
      <c r="O624" s="7"/>
      <c r="P624" s="7"/>
      <c r="Q624" s="7"/>
      <c r="R624" s="7"/>
      <c r="S624" s="7"/>
      <c r="T624" s="7"/>
      <c r="U624" s="7"/>
      <c r="V624" s="7"/>
      <c r="W624" s="7"/>
      <c r="X624" s="7"/>
      <c r="Y624" s="7"/>
      <c r="Z624" s="7"/>
    </row>
    <row r="625" spans="1:26" ht="14.5" x14ac:dyDescent="0.35">
      <c r="A625" s="7"/>
      <c r="B625" s="7"/>
      <c r="C625" s="7"/>
      <c r="D625" s="7"/>
      <c r="E625" s="7"/>
      <c r="F625" s="7"/>
      <c r="G625" s="7"/>
      <c r="H625" s="7"/>
      <c r="I625" s="7"/>
      <c r="J625" s="7"/>
      <c r="K625" s="7"/>
      <c r="M625" s="7"/>
      <c r="N625" s="7"/>
      <c r="O625" s="7"/>
      <c r="P625" s="7"/>
      <c r="Q625" s="7"/>
      <c r="R625" s="7"/>
      <c r="S625" s="7"/>
      <c r="T625" s="7"/>
      <c r="U625" s="7"/>
      <c r="V625" s="7"/>
      <c r="W625" s="7"/>
      <c r="X625" s="7"/>
      <c r="Y625" s="7"/>
      <c r="Z625" s="7"/>
    </row>
    <row r="626" spans="1:26" ht="14.5" x14ac:dyDescent="0.35">
      <c r="A626" s="7"/>
      <c r="B626" s="7"/>
      <c r="C626" s="7"/>
      <c r="D626" s="7"/>
      <c r="E626" s="7"/>
      <c r="F626" s="7"/>
      <c r="G626" s="7"/>
      <c r="H626" s="7"/>
      <c r="I626" s="7"/>
      <c r="J626" s="7"/>
      <c r="K626" s="7"/>
      <c r="M626" s="7"/>
      <c r="N626" s="7"/>
      <c r="O626" s="7"/>
      <c r="P626" s="7"/>
      <c r="Q626" s="7"/>
      <c r="R626" s="7"/>
      <c r="S626" s="7"/>
      <c r="T626" s="7"/>
      <c r="U626" s="7"/>
      <c r="V626" s="7"/>
      <c r="W626" s="7"/>
      <c r="X626" s="7"/>
      <c r="Y626" s="7"/>
      <c r="Z626" s="7"/>
    </row>
    <row r="627" spans="1:26" ht="14.5" x14ac:dyDescent="0.35">
      <c r="A627" s="7"/>
      <c r="B627" s="7"/>
      <c r="C627" s="7"/>
      <c r="D627" s="7"/>
      <c r="E627" s="7"/>
      <c r="F627" s="7"/>
      <c r="G627" s="7"/>
      <c r="H627" s="7"/>
      <c r="I627" s="7"/>
      <c r="J627" s="7"/>
      <c r="K627" s="7"/>
      <c r="M627" s="7"/>
      <c r="N627" s="7"/>
      <c r="O627" s="7"/>
      <c r="P627" s="7"/>
      <c r="Q627" s="7"/>
      <c r="R627" s="7"/>
      <c r="S627" s="7"/>
      <c r="T627" s="7"/>
      <c r="U627" s="7"/>
      <c r="V627" s="7"/>
      <c r="W627" s="7"/>
      <c r="X627" s="7"/>
      <c r="Y627" s="7"/>
      <c r="Z627" s="7"/>
    </row>
    <row r="628" spans="1:26" ht="14.5" x14ac:dyDescent="0.35">
      <c r="A628" s="7"/>
      <c r="B628" s="7"/>
      <c r="C628" s="7"/>
      <c r="D628" s="7"/>
      <c r="E628" s="7"/>
      <c r="F628" s="7"/>
      <c r="G628" s="7"/>
      <c r="H628" s="7"/>
      <c r="I628" s="7"/>
      <c r="J628" s="7"/>
      <c r="K628" s="7"/>
      <c r="M628" s="7"/>
      <c r="N628" s="7"/>
      <c r="O628" s="7"/>
      <c r="P628" s="7"/>
      <c r="Q628" s="7"/>
      <c r="R628" s="7"/>
      <c r="S628" s="7"/>
      <c r="T628" s="7"/>
      <c r="U628" s="7"/>
      <c r="V628" s="7"/>
      <c r="W628" s="7"/>
      <c r="X628" s="7"/>
      <c r="Y628" s="7"/>
      <c r="Z628" s="7"/>
    </row>
    <row r="629" spans="1:26" ht="14.5" x14ac:dyDescent="0.35">
      <c r="A629" s="7"/>
      <c r="B629" s="7"/>
      <c r="C629" s="7"/>
      <c r="D629" s="7"/>
      <c r="E629" s="7"/>
      <c r="F629" s="7"/>
      <c r="G629" s="7"/>
      <c r="H629" s="7"/>
      <c r="I629" s="7"/>
      <c r="J629" s="7"/>
      <c r="K629" s="7"/>
      <c r="M629" s="7"/>
      <c r="N629" s="7"/>
      <c r="O629" s="7"/>
      <c r="P629" s="7"/>
      <c r="Q629" s="7"/>
      <c r="R629" s="7"/>
      <c r="S629" s="7"/>
      <c r="T629" s="7"/>
      <c r="U629" s="7"/>
      <c r="V629" s="7"/>
      <c r="W629" s="7"/>
      <c r="X629" s="7"/>
      <c r="Y629" s="7"/>
      <c r="Z629" s="7"/>
    </row>
    <row r="630" spans="1:26" ht="14.5" x14ac:dyDescent="0.35">
      <c r="A630" s="7"/>
      <c r="B630" s="7"/>
      <c r="C630" s="7"/>
      <c r="D630" s="7"/>
      <c r="E630" s="7"/>
      <c r="F630" s="7"/>
      <c r="G630" s="7"/>
      <c r="H630" s="7"/>
      <c r="I630" s="7"/>
      <c r="J630" s="7"/>
      <c r="K630" s="7"/>
      <c r="M630" s="7"/>
      <c r="N630" s="7"/>
      <c r="O630" s="7"/>
      <c r="P630" s="7"/>
      <c r="Q630" s="7"/>
      <c r="R630" s="7"/>
      <c r="S630" s="7"/>
      <c r="T630" s="7"/>
      <c r="U630" s="7"/>
      <c r="V630" s="7"/>
      <c r="W630" s="7"/>
      <c r="X630" s="7"/>
      <c r="Y630" s="7"/>
      <c r="Z630" s="7"/>
    </row>
    <row r="631" spans="1:26" ht="14.5" x14ac:dyDescent="0.35">
      <c r="A631" s="7"/>
      <c r="B631" s="7"/>
      <c r="C631" s="7"/>
      <c r="D631" s="7"/>
      <c r="E631" s="7"/>
      <c r="F631" s="7"/>
      <c r="G631" s="7"/>
      <c r="H631" s="7"/>
      <c r="I631" s="7"/>
      <c r="J631" s="7"/>
      <c r="K631" s="7"/>
      <c r="M631" s="7"/>
      <c r="N631" s="7"/>
      <c r="O631" s="7"/>
      <c r="P631" s="7"/>
      <c r="Q631" s="7"/>
      <c r="R631" s="7"/>
      <c r="S631" s="7"/>
      <c r="T631" s="7"/>
      <c r="U631" s="7"/>
      <c r="V631" s="7"/>
      <c r="W631" s="7"/>
      <c r="X631" s="7"/>
      <c r="Y631" s="7"/>
      <c r="Z631" s="7"/>
    </row>
    <row r="632" spans="1:26" ht="14.5" x14ac:dyDescent="0.35">
      <c r="A632" s="7"/>
      <c r="B632" s="7"/>
      <c r="C632" s="7"/>
      <c r="D632" s="7"/>
      <c r="E632" s="7"/>
      <c r="F632" s="7"/>
      <c r="G632" s="7"/>
      <c r="H632" s="7"/>
      <c r="I632" s="7"/>
      <c r="J632" s="7"/>
      <c r="K632" s="7"/>
      <c r="M632" s="7"/>
      <c r="N632" s="7"/>
      <c r="O632" s="7"/>
      <c r="P632" s="7"/>
      <c r="Q632" s="7"/>
      <c r="R632" s="7"/>
      <c r="S632" s="7"/>
      <c r="T632" s="7"/>
      <c r="U632" s="7"/>
      <c r="V632" s="7"/>
      <c r="W632" s="7"/>
      <c r="X632" s="7"/>
      <c r="Y632" s="7"/>
      <c r="Z632" s="7"/>
    </row>
    <row r="633" spans="1:26" ht="14.5" x14ac:dyDescent="0.35">
      <c r="A633" s="7"/>
      <c r="B633" s="7"/>
      <c r="C633" s="7"/>
      <c r="D633" s="7"/>
      <c r="E633" s="7"/>
      <c r="F633" s="7"/>
      <c r="G633" s="7"/>
      <c r="H633" s="7"/>
      <c r="I633" s="7"/>
      <c r="J633" s="7"/>
      <c r="K633" s="7"/>
      <c r="M633" s="7"/>
      <c r="N633" s="7"/>
      <c r="O633" s="7"/>
      <c r="P633" s="7"/>
      <c r="Q633" s="7"/>
      <c r="R633" s="7"/>
      <c r="S633" s="7"/>
      <c r="T633" s="7"/>
      <c r="U633" s="7"/>
      <c r="V633" s="7"/>
      <c r="W633" s="7"/>
      <c r="X633" s="7"/>
      <c r="Y633" s="7"/>
      <c r="Z633" s="7"/>
    </row>
    <row r="634" spans="1:26" ht="14.5" x14ac:dyDescent="0.35">
      <c r="A634" s="7"/>
      <c r="B634" s="7"/>
      <c r="C634" s="7"/>
      <c r="D634" s="7"/>
      <c r="E634" s="7"/>
      <c r="F634" s="7"/>
      <c r="G634" s="7"/>
      <c r="H634" s="7"/>
      <c r="I634" s="7"/>
      <c r="J634" s="7"/>
      <c r="K634" s="7"/>
      <c r="M634" s="7"/>
      <c r="N634" s="7"/>
      <c r="O634" s="7"/>
      <c r="P634" s="7"/>
      <c r="Q634" s="7"/>
      <c r="R634" s="7"/>
      <c r="S634" s="7"/>
      <c r="T634" s="7"/>
      <c r="U634" s="7"/>
      <c r="V634" s="7"/>
      <c r="W634" s="7"/>
      <c r="X634" s="7"/>
      <c r="Y634" s="7"/>
      <c r="Z634" s="7"/>
    </row>
    <row r="635" spans="1:26" ht="14.5" x14ac:dyDescent="0.35">
      <c r="A635" s="7"/>
      <c r="B635" s="7"/>
      <c r="C635" s="7"/>
      <c r="D635" s="7"/>
      <c r="E635" s="7"/>
      <c r="F635" s="7"/>
      <c r="G635" s="7"/>
      <c r="H635" s="7"/>
      <c r="I635" s="7"/>
      <c r="J635" s="7"/>
      <c r="K635" s="7"/>
      <c r="M635" s="7"/>
      <c r="N635" s="7"/>
      <c r="O635" s="7"/>
      <c r="P635" s="7"/>
      <c r="Q635" s="7"/>
      <c r="R635" s="7"/>
      <c r="S635" s="7"/>
      <c r="T635" s="7"/>
      <c r="U635" s="7"/>
      <c r="V635" s="7"/>
      <c r="W635" s="7"/>
      <c r="X635" s="7"/>
      <c r="Y635" s="7"/>
      <c r="Z635" s="7"/>
    </row>
    <row r="636" spans="1:26" ht="14.5" x14ac:dyDescent="0.35">
      <c r="A636" s="7"/>
      <c r="B636" s="7"/>
      <c r="C636" s="7"/>
      <c r="D636" s="7"/>
      <c r="E636" s="7"/>
      <c r="F636" s="7"/>
      <c r="G636" s="7"/>
      <c r="H636" s="7"/>
      <c r="I636" s="7"/>
      <c r="J636" s="7"/>
      <c r="K636" s="7"/>
      <c r="M636" s="7"/>
      <c r="N636" s="7"/>
      <c r="O636" s="7"/>
      <c r="P636" s="7"/>
      <c r="Q636" s="7"/>
      <c r="R636" s="7"/>
      <c r="S636" s="7"/>
      <c r="T636" s="7"/>
      <c r="U636" s="7"/>
      <c r="V636" s="7"/>
      <c r="W636" s="7"/>
      <c r="X636" s="7"/>
      <c r="Y636" s="7"/>
      <c r="Z636" s="7"/>
    </row>
    <row r="637" spans="1:26" ht="14.5" x14ac:dyDescent="0.35">
      <c r="A637" s="7"/>
      <c r="B637" s="7"/>
      <c r="C637" s="7"/>
      <c r="D637" s="7"/>
      <c r="E637" s="7"/>
      <c r="F637" s="7"/>
      <c r="G637" s="7"/>
      <c r="H637" s="7"/>
      <c r="I637" s="7"/>
      <c r="J637" s="7"/>
      <c r="K637" s="7"/>
      <c r="M637" s="7"/>
      <c r="N637" s="7"/>
      <c r="O637" s="7"/>
      <c r="P637" s="7"/>
      <c r="Q637" s="7"/>
      <c r="R637" s="7"/>
      <c r="S637" s="7"/>
      <c r="T637" s="7"/>
      <c r="U637" s="7"/>
      <c r="V637" s="7"/>
      <c r="W637" s="7"/>
      <c r="X637" s="7"/>
      <c r="Y637" s="7"/>
      <c r="Z637" s="7"/>
    </row>
    <row r="638" spans="1:26" ht="14.5" x14ac:dyDescent="0.35">
      <c r="A638" s="7"/>
      <c r="B638" s="7"/>
      <c r="C638" s="7"/>
      <c r="D638" s="7"/>
      <c r="E638" s="7"/>
      <c r="F638" s="7"/>
      <c r="G638" s="7"/>
      <c r="H638" s="7"/>
      <c r="I638" s="7"/>
      <c r="J638" s="7"/>
      <c r="K638" s="7"/>
      <c r="M638" s="7"/>
      <c r="N638" s="7"/>
      <c r="O638" s="7"/>
      <c r="P638" s="7"/>
      <c r="Q638" s="7"/>
      <c r="R638" s="7"/>
      <c r="S638" s="7"/>
      <c r="T638" s="7"/>
      <c r="U638" s="7"/>
      <c r="V638" s="7"/>
      <c r="W638" s="7"/>
      <c r="X638" s="7"/>
      <c r="Y638" s="7"/>
      <c r="Z638" s="7"/>
    </row>
    <row r="639" spans="1:26" ht="14.5" x14ac:dyDescent="0.35">
      <c r="A639" s="7"/>
      <c r="B639" s="7"/>
      <c r="C639" s="7"/>
      <c r="D639" s="7"/>
      <c r="E639" s="7"/>
      <c r="F639" s="7"/>
      <c r="G639" s="7"/>
      <c r="H639" s="7"/>
      <c r="I639" s="7"/>
      <c r="J639" s="7"/>
      <c r="K639" s="7"/>
      <c r="M639" s="7"/>
      <c r="N639" s="7"/>
      <c r="O639" s="7"/>
      <c r="P639" s="7"/>
      <c r="Q639" s="7"/>
      <c r="R639" s="7"/>
      <c r="S639" s="7"/>
      <c r="T639" s="7"/>
      <c r="U639" s="7"/>
      <c r="V639" s="7"/>
      <c r="W639" s="7"/>
      <c r="X639" s="7"/>
      <c r="Y639" s="7"/>
      <c r="Z639" s="7"/>
    </row>
    <row r="640" spans="1:26" ht="14.5" x14ac:dyDescent="0.35">
      <c r="A640" s="7"/>
      <c r="B640" s="7"/>
      <c r="C640" s="7"/>
      <c r="D640" s="7"/>
      <c r="E640" s="7"/>
      <c r="F640" s="7"/>
      <c r="G640" s="7"/>
      <c r="H640" s="7"/>
      <c r="I640" s="7"/>
      <c r="J640" s="7"/>
      <c r="K640" s="7"/>
      <c r="M640" s="7"/>
      <c r="N640" s="7"/>
      <c r="O640" s="7"/>
      <c r="P640" s="7"/>
      <c r="Q640" s="7"/>
      <c r="R640" s="7"/>
      <c r="S640" s="7"/>
      <c r="T640" s="7"/>
      <c r="U640" s="7"/>
      <c r="V640" s="7"/>
      <c r="W640" s="7"/>
      <c r="X640" s="7"/>
      <c r="Y640" s="7"/>
      <c r="Z640" s="7"/>
    </row>
    <row r="641" spans="1:26" ht="14.5" x14ac:dyDescent="0.35">
      <c r="A641" s="7"/>
      <c r="B641" s="7"/>
      <c r="C641" s="7"/>
      <c r="D641" s="7"/>
      <c r="E641" s="7"/>
      <c r="F641" s="7"/>
      <c r="G641" s="7"/>
      <c r="H641" s="7"/>
      <c r="I641" s="7"/>
      <c r="J641" s="7"/>
      <c r="K641" s="7"/>
      <c r="M641" s="7"/>
      <c r="N641" s="7"/>
      <c r="O641" s="7"/>
      <c r="P641" s="7"/>
      <c r="Q641" s="7"/>
      <c r="R641" s="7"/>
      <c r="S641" s="7"/>
      <c r="T641" s="7"/>
      <c r="U641" s="7"/>
      <c r="V641" s="7"/>
      <c r="W641" s="7"/>
      <c r="X641" s="7"/>
      <c r="Y641" s="7"/>
      <c r="Z641" s="7"/>
    </row>
    <row r="642" spans="1:26" ht="14.5" x14ac:dyDescent="0.35">
      <c r="A642" s="7"/>
      <c r="B642" s="7"/>
      <c r="C642" s="7"/>
      <c r="D642" s="7"/>
      <c r="E642" s="7"/>
      <c r="F642" s="7"/>
      <c r="G642" s="7"/>
      <c r="H642" s="7"/>
      <c r="I642" s="7"/>
      <c r="J642" s="7"/>
      <c r="K642" s="7"/>
      <c r="M642" s="7"/>
      <c r="N642" s="7"/>
      <c r="O642" s="7"/>
      <c r="P642" s="7"/>
      <c r="Q642" s="7"/>
      <c r="R642" s="7"/>
      <c r="S642" s="7"/>
      <c r="T642" s="7"/>
      <c r="U642" s="7"/>
      <c r="V642" s="7"/>
      <c r="W642" s="7"/>
      <c r="X642" s="7"/>
      <c r="Y642" s="7"/>
      <c r="Z642" s="7"/>
    </row>
    <row r="643" spans="1:26" ht="14.5" x14ac:dyDescent="0.35">
      <c r="A643" s="7"/>
      <c r="B643" s="7"/>
      <c r="C643" s="7"/>
      <c r="D643" s="7"/>
      <c r="E643" s="7"/>
      <c r="F643" s="7"/>
      <c r="G643" s="7"/>
      <c r="H643" s="7"/>
      <c r="I643" s="7"/>
      <c r="J643" s="7"/>
      <c r="K643" s="7"/>
      <c r="M643" s="7"/>
      <c r="N643" s="7"/>
      <c r="O643" s="7"/>
      <c r="P643" s="7"/>
      <c r="Q643" s="7"/>
      <c r="R643" s="7"/>
      <c r="S643" s="7"/>
      <c r="T643" s="7"/>
      <c r="U643" s="7"/>
      <c r="V643" s="7"/>
      <c r="W643" s="7"/>
      <c r="X643" s="7"/>
      <c r="Y643" s="7"/>
      <c r="Z643" s="7"/>
    </row>
    <row r="644" spans="1:26" ht="14.5" x14ac:dyDescent="0.35">
      <c r="A644" s="7"/>
      <c r="B644" s="7"/>
      <c r="C644" s="7"/>
      <c r="D644" s="7"/>
      <c r="E644" s="7"/>
      <c r="F644" s="7"/>
      <c r="G644" s="7"/>
      <c r="H644" s="7"/>
      <c r="I644" s="7"/>
      <c r="J644" s="7"/>
      <c r="K644" s="7"/>
      <c r="M644" s="7"/>
      <c r="N644" s="7"/>
      <c r="O644" s="7"/>
      <c r="P644" s="7"/>
      <c r="Q644" s="7"/>
      <c r="R644" s="7"/>
      <c r="S644" s="7"/>
      <c r="T644" s="7"/>
      <c r="U644" s="7"/>
      <c r="V644" s="7"/>
      <c r="W644" s="7"/>
      <c r="X644" s="7"/>
      <c r="Y644" s="7"/>
      <c r="Z644" s="7"/>
    </row>
    <row r="645" spans="1:26" ht="14.5" x14ac:dyDescent="0.35">
      <c r="A645" s="7"/>
      <c r="B645" s="7"/>
      <c r="C645" s="7"/>
      <c r="D645" s="7"/>
      <c r="E645" s="7"/>
      <c r="F645" s="7"/>
      <c r="G645" s="7"/>
      <c r="H645" s="7"/>
      <c r="I645" s="7"/>
      <c r="J645" s="7"/>
      <c r="K645" s="7"/>
      <c r="M645" s="7"/>
      <c r="N645" s="7"/>
      <c r="O645" s="7"/>
      <c r="P645" s="7"/>
      <c r="Q645" s="7"/>
      <c r="R645" s="7"/>
      <c r="S645" s="7"/>
      <c r="T645" s="7"/>
      <c r="U645" s="7"/>
      <c r="V645" s="7"/>
      <c r="W645" s="7"/>
      <c r="X645" s="7"/>
      <c r="Y645" s="7"/>
      <c r="Z645" s="7"/>
    </row>
    <row r="646" spans="1:26" ht="14.5" x14ac:dyDescent="0.35">
      <c r="A646" s="7"/>
      <c r="B646" s="7"/>
      <c r="C646" s="7"/>
      <c r="D646" s="7"/>
      <c r="E646" s="7"/>
      <c r="F646" s="7"/>
      <c r="G646" s="7"/>
      <c r="H646" s="7"/>
      <c r="I646" s="7"/>
      <c r="J646" s="7"/>
      <c r="K646" s="7"/>
      <c r="M646" s="7"/>
      <c r="N646" s="7"/>
      <c r="O646" s="7"/>
      <c r="P646" s="7"/>
      <c r="Q646" s="7"/>
      <c r="R646" s="7"/>
      <c r="S646" s="7"/>
      <c r="T646" s="7"/>
      <c r="U646" s="7"/>
      <c r="V646" s="7"/>
      <c r="W646" s="7"/>
      <c r="X646" s="7"/>
      <c r="Y646" s="7"/>
      <c r="Z646" s="7"/>
    </row>
    <row r="647" spans="1:26" ht="14.5" x14ac:dyDescent="0.35">
      <c r="A647" s="7"/>
      <c r="B647" s="7"/>
      <c r="C647" s="7"/>
      <c r="D647" s="7"/>
      <c r="E647" s="7"/>
      <c r="F647" s="7"/>
      <c r="G647" s="7"/>
      <c r="H647" s="7"/>
      <c r="I647" s="7"/>
      <c r="J647" s="7"/>
      <c r="K647" s="7"/>
      <c r="M647" s="7"/>
      <c r="N647" s="7"/>
      <c r="O647" s="7"/>
      <c r="P647" s="7"/>
      <c r="Q647" s="7"/>
      <c r="R647" s="7"/>
      <c r="S647" s="7"/>
      <c r="T647" s="7"/>
      <c r="U647" s="7"/>
      <c r="V647" s="7"/>
      <c r="W647" s="7"/>
      <c r="X647" s="7"/>
      <c r="Y647" s="7"/>
      <c r="Z647" s="7"/>
    </row>
    <row r="648" spans="1:26" ht="14.5" x14ac:dyDescent="0.35">
      <c r="A648" s="7"/>
      <c r="B648" s="7"/>
      <c r="C648" s="7"/>
      <c r="D648" s="7"/>
      <c r="E648" s="7"/>
      <c r="F648" s="7"/>
      <c r="G648" s="7"/>
      <c r="H648" s="7"/>
      <c r="I648" s="7"/>
      <c r="J648" s="7"/>
      <c r="K648" s="7"/>
      <c r="M648" s="7"/>
      <c r="N648" s="7"/>
      <c r="O648" s="7"/>
      <c r="P648" s="7"/>
      <c r="Q648" s="7"/>
      <c r="R648" s="7"/>
      <c r="S648" s="7"/>
      <c r="T648" s="7"/>
      <c r="U648" s="7"/>
      <c r="V648" s="7"/>
      <c r="W648" s="7"/>
      <c r="X648" s="7"/>
      <c r="Y648" s="7"/>
      <c r="Z648" s="7"/>
    </row>
    <row r="649" spans="1:26" ht="14.5" x14ac:dyDescent="0.35">
      <c r="A649" s="7"/>
      <c r="B649" s="7"/>
      <c r="C649" s="7"/>
      <c r="D649" s="7"/>
      <c r="E649" s="7"/>
      <c r="F649" s="7"/>
      <c r="G649" s="7"/>
      <c r="H649" s="7"/>
      <c r="I649" s="7"/>
      <c r="J649" s="7"/>
      <c r="K649" s="7"/>
      <c r="M649" s="7"/>
      <c r="N649" s="7"/>
      <c r="O649" s="7"/>
      <c r="P649" s="7"/>
      <c r="Q649" s="7"/>
      <c r="R649" s="7"/>
      <c r="S649" s="7"/>
      <c r="T649" s="7"/>
      <c r="U649" s="7"/>
      <c r="V649" s="7"/>
      <c r="W649" s="7"/>
      <c r="X649" s="7"/>
      <c r="Y649" s="7"/>
      <c r="Z649" s="7"/>
    </row>
    <row r="650" spans="1:26" ht="14.5" x14ac:dyDescent="0.35">
      <c r="A650" s="7"/>
      <c r="B650" s="7"/>
      <c r="C650" s="7"/>
      <c r="D650" s="7"/>
      <c r="E650" s="7"/>
      <c r="F650" s="7"/>
      <c r="G650" s="7"/>
      <c r="H650" s="7"/>
      <c r="I650" s="7"/>
      <c r="J650" s="7"/>
      <c r="K650" s="7"/>
      <c r="M650" s="7"/>
      <c r="N650" s="7"/>
      <c r="O650" s="7"/>
      <c r="P650" s="7"/>
      <c r="Q650" s="7"/>
      <c r="R650" s="7"/>
      <c r="S650" s="7"/>
      <c r="T650" s="7"/>
      <c r="U650" s="7"/>
      <c r="V650" s="7"/>
      <c r="W650" s="7"/>
      <c r="X650" s="7"/>
      <c r="Y650" s="7"/>
      <c r="Z650" s="7"/>
    </row>
    <row r="651" spans="1:26" ht="14.5" x14ac:dyDescent="0.35">
      <c r="A651" s="7"/>
      <c r="B651" s="7"/>
      <c r="C651" s="7"/>
      <c r="D651" s="7"/>
      <c r="E651" s="7"/>
      <c r="F651" s="7"/>
      <c r="G651" s="7"/>
      <c r="H651" s="7"/>
      <c r="I651" s="7"/>
      <c r="J651" s="7"/>
      <c r="K651" s="7"/>
      <c r="M651" s="7"/>
      <c r="N651" s="7"/>
      <c r="O651" s="7"/>
      <c r="P651" s="7"/>
      <c r="Q651" s="7"/>
      <c r="R651" s="7"/>
      <c r="S651" s="7"/>
      <c r="T651" s="7"/>
      <c r="U651" s="7"/>
      <c r="V651" s="7"/>
      <c r="W651" s="7"/>
      <c r="X651" s="7"/>
      <c r="Y651" s="7"/>
      <c r="Z651" s="7"/>
    </row>
    <row r="652" spans="1:26" ht="14.5" x14ac:dyDescent="0.35">
      <c r="A652" s="7"/>
      <c r="B652" s="7"/>
      <c r="C652" s="7"/>
      <c r="D652" s="7"/>
      <c r="E652" s="7"/>
      <c r="F652" s="7"/>
      <c r="G652" s="7"/>
      <c r="H652" s="7"/>
      <c r="I652" s="7"/>
      <c r="J652" s="7"/>
      <c r="K652" s="7"/>
      <c r="M652" s="7"/>
      <c r="N652" s="7"/>
      <c r="O652" s="7"/>
      <c r="P652" s="7"/>
      <c r="Q652" s="7"/>
      <c r="R652" s="7"/>
      <c r="S652" s="7"/>
      <c r="T652" s="7"/>
      <c r="U652" s="7"/>
      <c r="V652" s="7"/>
      <c r="W652" s="7"/>
      <c r="X652" s="7"/>
      <c r="Y652" s="7"/>
      <c r="Z652" s="7"/>
    </row>
    <row r="653" spans="1:26" ht="14.5" x14ac:dyDescent="0.35">
      <c r="A653" s="7"/>
      <c r="B653" s="7"/>
      <c r="C653" s="7"/>
      <c r="D653" s="7"/>
      <c r="E653" s="7"/>
      <c r="F653" s="7"/>
      <c r="G653" s="7"/>
      <c r="H653" s="7"/>
      <c r="I653" s="7"/>
      <c r="J653" s="7"/>
      <c r="K653" s="7"/>
      <c r="M653" s="7"/>
      <c r="N653" s="7"/>
      <c r="O653" s="7"/>
      <c r="P653" s="7"/>
      <c r="Q653" s="7"/>
      <c r="R653" s="7"/>
      <c r="S653" s="7"/>
      <c r="T653" s="7"/>
      <c r="U653" s="7"/>
      <c r="V653" s="7"/>
      <c r="W653" s="7"/>
      <c r="X653" s="7"/>
      <c r="Y653" s="7"/>
      <c r="Z653" s="7"/>
    </row>
    <row r="654" spans="1:26" ht="14.5" x14ac:dyDescent="0.35">
      <c r="A654" s="7"/>
      <c r="B654" s="7"/>
      <c r="C654" s="7"/>
      <c r="D654" s="7"/>
      <c r="E654" s="7"/>
      <c r="F654" s="7"/>
      <c r="G654" s="7"/>
      <c r="H654" s="7"/>
      <c r="I654" s="7"/>
      <c r="J654" s="7"/>
      <c r="K654" s="7"/>
      <c r="M654" s="7"/>
      <c r="N654" s="7"/>
      <c r="O654" s="7"/>
      <c r="P654" s="7"/>
      <c r="Q654" s="7"/>
      <c r="R654" s="7"/>
      <c r="S654" s="7"/>
      <c r="T654" s="7"/>
      <c r="U654" s="7"/>
      <c r="V654" s="7"/>
      <c r="W654" s="7"/>
      <c r="X654" s="7"/>
      <c r="Y654" s="7"/>
      <c r="Z654" s="7"/>
    </row>
    <row r="655" spans="1:26" ht="14.5" x14ac:dyDescent="0.35">
      <c r="A655" s="7"/>
      <c r="B655" s="7"/>
      <c r="C655" s="7"/>
      <c r="D655" s="7"/>
      <c r="E655" s="7"/>
      <c r="F655" s="7"/>
      <c r="G655" s="7"/>
      <c r="H655" s="7"/>
      <c r="I655" s="7"/>
      <c r="J655" s="7"/>
      <c r="K655" s="7"/>
      <c r="M655" s="7"/>
      <c r="N655" s="7"/>
      <c r="O655" s="7"/>
      <c r="P655" s="7"/>
      <c r="Q655" s="7"/>
      <c r="R655" s="7"/>
      <c r="S655" s="7"/>
      <c r="T655" s="7"/>
      <c r="U655" s="7"/>
      <c r="V655" s="7"/>
      <c r="W655" s="7"/>
      <c r="X655" s="7"/>
      <c r="Y655" s="7"/>
      <c r="Z655" s="7"/>
    </row>
    <row r="656" spans="1:26" ht="14.5" x14ac:dyDescent="0.35">
      <c r="A656" s="7"/>
      <c r="B656" s="7"/>
      <c r="C656" s="7"/>
      <c r="D656" s="7"/>
      <c r="E656" s="7"/>
      <c r="F656" s="7"/>
      <c r="G656" s="7"/>
      <c r="H656" s="7"/>
      <c r="I656" s="7"/>
      <c r="J656" s="7"/>
      <c r="K656" s="7"/>
      <c r="M656" s="7"/>
      <c r="N656" s="7"/>
      <c r="O656" s="7"/>
      <c r="P656" s="7"/>
      <c r="Q656" s="7"/>
      <c r="R656" s="7"/>
      <c r="S656" s="7"/>
      <c r="T656" s="7"/>
      <c r="U656" s="7"/>
      <c r="V656" s="7"/>
      <c r="W656" s="7"/>
      <c r="X656" s="7"/>
      <c r="Y656" s="7"/>
      <c r="Z656" s="7"/>
    </row>
    <row r="657" spans="1:26" ht="14.5" x14ac:dyDescent="0.35">
      <c r="A657" s="7"/>
      <c r="B657" s="7"/>
      <c r="C657" s="7"/>
      <c r="D657" s="7"/>
      <c r="E657" s="7"/>
      <c r="F657" s="7"/>
      <c r="G657" s="7"/>
      <c r="H657" s="7"/>
      <c r="I657" s="7"/>
      <c r="J657" s="7"/>
      <c r="K657" s="7"/>
      <c r="M657" s="7"/>
      <c r="N657" s="7"/>
      <c r="O657" s="7"/>
      <c r="P657" s="7"/>
      <c r="Q657" s="7"/>
      <c r="R657" s="7"/>
      <c r="S657" s="7"/>
      <c r="T657" s="7"/>
      <c r="U657" s="7"/>
      <c r="V657" s="7"/>
      <c r="W657" s="7"/>
      <c r="X657" s="7"/>
      <c r="Y657" s="7"/>
      <c r="Z657" s="7"/>
    </row>
    <row r="658" spans="1:26" ht="14.5" x14ac:dyDescent="0.35">
      <c r="A658" s="7"/>
      <c r="B658" s="7"/>
      <c r="C658" s="7"/>
      <c r="D658" s="7"/>
      <c r="E658" s="7"/>
      <c r="F658" s="7"/>
      <c r="G658" s="7"/>
      <c r="H658" s="7"/>
      <c r="I658" s="7"/>
      <c r="J658" s="7"/>
      <c r="K658" s="7"/>
      <c r="M658" s="7"/>
      <c r="N658" s="7"/>
      <c r="O658" s="7"/>
      <c r="P658" s="7"/>
      <c r="Q658" s="7"/>
      <c r="R658" s="7"/>
      <c r="S658" s="7"/>
      <c r="T658" s="7"/>
      <c r="U658" s="7"/>
      <c r="V658" s="7"/>
      <c r="W658" s="7"/>
      <c r="X658" s="7"/>
      <c r="Y658" s="7"/>
      <c r="Z658" s="7"/>
    </row>
    <row r="659" spans="1:26" ht="14.5" x14ac:dyDescent="0.35">
      <c r="A659" s="7"/>
      <c r="B659" s="7"/>
      <c r="C659" s="7"/>
      <c r="D659" s="7"/>
      <c r="E659" s="7"/>
      <c r="F659" s="7"/>
      <c r="G659" s="7"/>
      <c r="H659" s="7"/>
      <c r="I659" s="7"/>
      <c r="J659" s="7"/>
      <c r="K659" s="7"/>
      <c r="M659" s="7"/>
      <c r="N659" s="7"/>
      <c r="O659" s="7"/>
      <c r="P659" s="7"/>
      <c r="Q659" s="7"/>
      <c r="R659" s="7"/>
      <c r="S659" s="7"/>
      <c r="T659" s="7"/>
      <c r="U659" s="7"/>
      <c r="V659" s="7"/>
      <c r="W659" s="7"/>
      <c r="X659" s="7"/>
      <c r="Y659" s="7"/>
      <c r="Z659" s="7"/>
    </row>
    <row r="660" spans="1:26" ht="14.5" x14ac:dyDescent="0.35">
      <c r="A660" s="7"/>
      <c r="B660" s="7"/>
      <c r="C660" s="7"/>
      <c r="D660" s="7"/>
      <c r="E660" s="7"/>
      <c r="F660" s="7"/>
      <c r="G660" s="7"/>
      <c r="H660" s="7"/>
      <c r="I660" s="7"/>
      <c r="J660" s="7"/>
      <c r="K660" s="7"/>
      <c r="M660" s="7"/>
      <c r="N660" s="7"/>
      <c r="O660" s="7"/>
      <c r="P660" s="7"/>
      <c r="Q660" s="7"/>
      <c r="R660" s="7"/>
      <c r="S660" s="7"/>
      <c r="T660" s="7"/>
      <c r="U660" s="7"/>
      <c r="V660" s="7"/>
      <c r="W660" s="7"/>
      <c r="X660" s="7"/>
      <c r="Y660" s="7"/>
      <c r="Z660" s="7"/>
    </row>
    <row r="661" spans="1:26" ht="14.5" x14ac:dyDescent="0.35">
      <c r="A661" s="7"/>
      <c r="B661" s="7"/>
      <c r="C661" s="7"/>
      <c r="D661" s="7"/>
      <c r="E661" s="7"/>
      <c r="F661" s="7"/>
      <c r="G661" s="7"/>
      <c r="H661" s="7"/>
      <c r="I661" s="7"/>
      <c r="J661" s="7"/>
      <c r="K661" s="7"/>
      <c r="M661" s="7"/>
      <c r="N661" s="7"/>
      <c r="O661" s="7"/>
      <c r="P661" s="7"/>
      <c r="Q661" s="7"/>
      <c r="R661" s="7"/>
      <c r="S661" s="7"/>
      <c r="T661" s="7"/>
      <c r="U661" s="7"/>
      <c r="V661" s="7"/>
      <c r="W661" s="7"/>
      <c r="X661" s="7"/>
      <c r="Y661" s="7"/>
      <c r="Z661" s="7"/>
    </row>
    <row r="662" spans="1:26" ht="14.5" x14ac:dyDescent="0.35">
      <c r="A662" s="7"/>
      <c r="B662" s="7"/>
      <c r="C662" s="7"/>
      <c r="D662" s="7"/>
      <c r="E662" s="7"/>
      <c r="F662" s="7"/>
      <c r="G662" s="7"/>
      <c r="H662" s="7"/>
      <c r="I662" s="7"/>
      <c r="J662" s="7"/>
      <c r="K662" s="7"/>
      <c r="M662" s="7"/>
      <c r="N662" s="7"/>
      <c r="O662" s="7"/>
      <c r="P662" s="7"/>
      <c r="Q662" s="7"/>
      <c r="R662" s="7"/>
      <c r="S662" s="7"/>
      <c r="T662" s="7"/>
      <c r="U662" s="7"/>
      <c r="V662" s="7"/>
      <c r="W662" s="7"/>
      <c r="X662" s="7"/>
      <c r="Y662" s="7"/>
      <c r="Z662" s="7"/>
    </row>
    <row r="663" spans="1:26" ht="14.5" x14ac:dyDescent="0.35">
      <c r="A663" s="7"/>
      <c r="B663" s="7"/>
      <c r="C663" s="7"/>
      <c r="D663" s="7"/>
      <c r="E663" s="7"/>
      <c r="F663" s="7"/>
      <c r="G663" s="7"/>
      <c r="H663" s="7"/>
      <c r="I663" s="7"/>
      <c r="J663" s="7"/>
      <c r="K663" s="7"/>
      <c r="M663" s="7"/>
      <c r="N663" s="7"/>
      <c r="O663" s="7"/>
      <c r="P663" s="7"/>
      <c r="Q663" s="7"/>
      <c r="R663" s="7"/>
      <c r="S663" s="7"/>
      <c r="T663" s="7"/>
      <c r="U663" s="7"/>
      <c r="V663" s="7"/>
      <c r="W663" s="7"/>
      <c r="X663" s="7"/>
      <c r="Y663" s="7"/>
      <c r="Z663" s="7"/>
    </row>
    <row r="664" spans="1:26" ht="14.5" x14ac:dyDescent="0.35">
      <c r="A664" s="7"/>
      <c r="B664" s="7"/>
      <c r="C664" s="7"/>
      <c r="D664" s="7"/>
      <c r="E664" s="7"/>
      <c r="F664" s="7"/>
      <c r="G664" s="7"/>
      <c r="H664" s="7"/>
      <c r="I664" s="7"/>
      <c r="J664" s="7"/>
      <c r="K664" s="7"/>
      <c r="M664" s="7"/>
      <c r="N664" s="7"/>
      <c r="O664" s="7"/>
      <c r="P664" s="7"/>
      <c r="Q664" s="7"/>
      <c r="R664" s="7"/>
      <c r="S664" s="7"/>
      <c r="T664" s="7"/>
      <c r="U664" s="7"/>
      <c r="V664" s="7"/>
      <c r="W664" s="7"/>
      <c r="X664" s="7"/>
      <c r="Y664" s="7"/>
      <c r="Z664" s="7"/>
    </row>
    <row r="665" spans="1:26" ht="14.5" x14ac:dyDescent="0.35">
      <c r="A665" s="7"/>
      <c r="B665" s="7"/>
      <c r="C665" s="7"/>
      <c r="D665" s="7"/>
      <c r="E665" s="7"/>
      <c r="F665" s="7"/>
      <c r="G665" s="7"/>
      <c r="H665" s="7"/>
      <c r="I665" s="7"/>
      <c r="J665" s="7"/>
      <c r="K665" s="7"/>
      <c r="M665" s="7"/>
      <c r="N665" s="7"/>
      <c r="O665" s="7"/>
      <c r="P665" s="7"/>
      <c r="Q665" s="7"/>
      <c r="R665" s="7"/>
      <c r="S665" s="7"/>
      <c r="T665" s="7"/>
      <c r="U665" s="7"/>
      <c r="V665" s="7"/>
      <c r="W665" s="7"/>
      <c r="X665" s="7"/>
      <c r="Y665" s="7"/>
      <c r="Z665" s="7"/>
    </row>
    <row r="666" spans="1:26" ht="14.5" x14ac:dyDescent="0.35">
      <c r="A666" s="7"/>
      <c r="B666" s="7"/>
      <c r="C666" s="7"/>
      <c r="D666" s="7"/>
      <c r="E666" s="7"/>
      <c r="F666" s="7"/>
      <c r="G666" s="7"/>
      <c r="H666" s="7"/>
      <c r="I666" s="7"/>
      <c r="J666" s="7"/>
      <c r="K666" s="7"/>
      <c r="M666" s="7"/>
      <c r="N666" s="7"/>
      <c r="O666" s="7"/>
      <c r="P666" s="7"/>
      <c r="Q666" s="7"/>
      <c r="R666" s="7"/>
      <c r="S666" s="7"/>
      <c r="T666" s="7"/>
      <c r="U666" s="7"/>
      <c r="V666" s="7"/>
      <c r="W666" s="7"/>
      <c r="X666" s="7"/>
      <c r="Y666" s="7"/>
      <c r="Z666" s="7"/>
    </row>
    <row r="667" spans="1:26" ht="14.5" x14ac:dyDescent="0.35">
      <c r="A667" s="7"/>
      <c r="B667" s="7"/>
      <c r="C667" s="7"/>
      <c r="D667" s="7"/>
      <c r="E667" s="7"/>
      <c r="F667" s="7"/>
      <c r="G667" s="7"/>
      <c r="H667" s="7"/>
      <c r="I667" s="7"/>
      <c r="J667" s="7"/>
      <c r="K667" s="7"/>
      <c r="M667" s="7"/>
      <c r="N667" s="7"/>
      <c r="O667" s="7"/>
      <c r="P667" s="7"/>
      <c r="Q667" s="7"/>
      <c r="R667" s="7"/>
      <c r="S667" s="7"/>
      <c r="T667" s="7"/>
      <c r="U667" s="7"/>
      <c r="V667" s="7"/>
      <c r="W667" s="7"/>
      <c r="X667" s="7"/>
      <c r="Y667" s="7"/>
      <c r="Z667" s="7"/>
    </row>
    <row r="668" spans="1:26" ht="14.5" x14ac:dyDescent="0.35">
      <c r="A668" s="7"/>
      <c r="B668" s="7"/>
      <c r="C668" s="7"/>
      <c r="D668" s="7"/>
      <c r="E668" s="7"/>
      <c r="F668" s="7"/>
      <c r="G668" s="7"/>
      <c r="H668" s="7"/>
      <c r="I668" s="7"/>
      <c r="J668" s="7"/>
      <c r="K668" s="7"/>
      <c r="M668" s="7"/>
      <c r="N668" s="7"/>
      <c r="O668" s="7"/>
      <c r="P668" s="7"/>
      <c r="Q668" s="7"/>
      <c r="R668" s="7"/>
      <c r="S668" s="7"/>
      <c r="T668" s="7"/>
      <c r="U668" s="7"/>
      <c r="V668" s="7"/>
      <c r="W668" s="7"/>
      <c r="X668" s="7"/>
      <c r="Y668" s="7"/>
      <c r="Z668" s="7"/>
    </row>
    <row r="669" spans="1:26" ht="14.5" x14ac:dyDescent="0.35">
      <c r="A669" s="7"/>
      <c r="B669" s="7"/>
      <c r="C669" s="7"/>
      <c r="D669" s="7"/>
      <c r="E669" s="7"/>
      <c r="F669" s="7"/>
      <c r="G669" s="7"/>
      <c r="H669" s="7"/>
      <c r="I669" s="7"/>
      <c r="J669" s="7"/>
      <c r="K669" s="7"/>
      <c r="M669" s="7"/>
      <c r="N669" s="7"/>
      <c r="O669" s="7"/>
      <c r="P669" s="7"/>
      <c r="Q669" s="7"/>
      <c r="R669" s="7"/>
      <c r="S669" s="7"/>
      <c r="T669" s="7"/>
      <c r="U669" s="7"/>
      <c r="V669" s="7"/>
      <c r="W669" s="7"/>
      <c r="X669" s="7"/>
      <c r="Y669" s="7"/>
      <c r="Z669" s="7"/>
    </row>
    <row r="670" spans="1:26" ht="14.5" x14ac:dyDescent="0.35">
      <c r="A670" s="7"/>
      <c r="B670" s="7"/>
      <c r="C670" s="7"/>
      <c r="D670" s="7"/>
      <c r="E670" s="7"/>
      <c r="F670" s="7"/>
      <c r="G670" s="7"/>
      <c r="H670" s="7"/>
      <c r="I670" s="7"/>
      <c r="J670" s="7"/>
      <c r="K670" s="7"/>
      <c r="M670" s="7"/>
      <c r="N670" s="7"/>
      <c r="O670" s="7"/>
      <c r="P670" s="7"/>
      <c r="Q670" s="7"/>
      <c r="R670" s="7"/>
      <c r="S670" s="7"/>
      <c r="T670" s="7"/>
      <c r="U670" s="7"/>
      <c r="V670" s="7"/>
      <c r="W670" s="7"/>
      <c r="X670" s="7"/>
      <c r="Y670" s="7"/>
      <c r="Z670" s="7"/>
    </row>
    <row r="671" spans="1:26" ht="14.5" x14ac:dyDescent="0.35">
      <c r="A671" s="7"/>
      <c r="B671" s="7"/>
      <c r="C671" s="7"/>
      <c r="D671" s="7"/>
      <c r="E671" s="7"/>
      <c r="F671" s="7"/>
      <c r="G671" s="7"/>
      <c r="H671" s="7"/>
      <c r="I671" s="7"/>
      <c r="J671" s="7"/>
      <c r="K671" s="7"/>
      <c r="M671" s="7"/>
      <c r="N671" s="7"/>
      <c r="O671" s="7"/>
      <c r="P671" s="7"/>
      <c r="Q671" s="7"/>
      <c r="R671" s="7"/>
      <c r="S671" s="7"/>
      <c r="T671" s="7"/>
      <c r="U671" s="7"/>
      <c r="V671" s="7"/>
      <c r="W671" s="7"/>
      <c r="X671" s="7"/>
      <c r="Y671" s="7"/>
      <c r="Z671" s="7"/>
    </row>
    <row r="672" spans="1:26" ht="14.5" x14ac:dyDescent="0.35">
      <c r="A672" s="7"/>
      <c r="B672" s="7"/>
      <c r="C672" s="7"/>
      <c r="D672" s="7"/>
      <c r="E672" s="7"/>
      <c r="F672" s="7"/>
      <c r="G672" s="7"/>
      <c r="H672" s="7"/>
      <c r="I672" s="7"/>
      <c r="J672" s="7"/>
      <c r="K672" s="7"/>
      <c r="M672" s="7"/>
      <c r="N672" s="7"/>
      <c r="O672" s="7"/>
      <c r="P672" s="7"/>
      <c r="Q672" s="7"/>
      <c r="R672" s="7"/>
      <c r="S672" s="7"/>
      <c r="T672" s="7"/>
      <c r="U672" s="7"/>
      <c r="V672" s="7"/>
      <c r="W672" s="7"/>
      <c r="X672" s="7"/>
      <c r="Y672" s="7"/>
      <c r="Z672" s="7"/>
    </row>
    <row r="673" spans="1:26" ht="14.5" x14ac:dyDescent="0.35">
      <c r="A673" s="7"/>
      <c r="B673" s="7"/>
      <c r="C673" s="7"/>
      <c r="D673" s="7"/>
      <c r="E673" s="7"/>
      <c r="F673" s="7"/>
      <c r="G673" s="7"/>
      <c r="H673" s="7"/>
      <c r="I673" s="7"/>
      <c r="J673" s="7"/>
      <c r="K673" s="7"/>
      <c r="M673" s="7"/>
      <c r="N673" s="7"/>
      <c r="O673" s="7"/>
      <c r="P673" s="7"/>
      <c r="Q673" s="7"/>
      <c r="R673" s="7"/>
      <c r="S673" s="7"/>
      <c r="T673" s="7"/>
      <c r="U673" s="7"/>
      <c r="V673" s="7"/>
      <c r="W673" s="7"/>
      <c r="X673" s="7"/>
      <c r="Y673" s="7"/>
      <c r="Z673" s="7"/>
    </row>
    <row r="674" spans="1:26" ht="14.5" x14ac:dyDescent="0.35">
      <c r="A674" s="7"/>
      <c r="B674" s="7"/>
      <c r="C674" s="7"/>
      <c r="D674" s="7"/>
      <c r="E674" s="7"/>
      <c r="F674" s="7"/>
      <c r="G674" s="7"/>
      <c r="H674" s="7"/>
      <c r="I674" s="7"/>
      <c r="J674" s="7"/>
      <c r="K674" s="7"/>
      <c r="M674" s="7"/>
      <c r="N674" s="7"/>
      <c r="O674" s="7"/>
      <c r="P674" s="7"/>
      <c r="Q674" s="7"/>
      <c r="R674" s="7"/>
      <c r="S674" s="7"/>
      <c r="T674" s="7"/>
      <c r="U674" s="7"/>
      <c r="V674" s="7"/>
      <c r="W674" s="7"/>
      <c r="X674" s="7"/>
      <c r="Y674" s="7"/>
      <c r="Z674" s="7"/>
    </row>
    <row r="675" spans="1:26" ht="14.5" x14ac:dyDescent="0.35">
      <c r="A675" s="7"/>
      <c r="B675" s="7"/>
      <c r="C675" s="7"/>
      <c r="D675" s="7"/>
      <c r="E675" s="7"/>
      <c r="F675" s="7"/>
      <c r="G675" s="7"/>
      <c r="H675" s="7"/>
      <c r="I675" s="7"/>
      <c r="J675" s="7"/>
      <c r="K675" s="7"/>
      <c r="M675" s="7"/>
      <c r="N675" s="7"/>
      <c r="O675" s="7"/>
      <c r="P675" s="7"/>
      <c r="Q675" s="7"/>
      <c r="R675" s="7"/>
      <c r="S675" s="7"/>
      <c r="T675" s="7"/>
      <c r="U675" s="7"/>
      <c r="V675" s="7"/>
      <c r="W675" s="7"/>
      <c r="X675" s="7"/>
      <c r="Y675" s="7"/>
      <c r="Z675" s="7"/>
    </row>
    <row r="676" spans="1:26" ht="14.5" x14ac:dyDescent="0.35">
      <c r="A676" s="7"/>
      <c r="B676" s="7"/>
      <c r="C676" s="7"/>
      <c r="D676" s="7"/>
      <c r="E676" s="7"/>
      <c r="F676" s="7"/>
      <c r="G676" s="7"/>
      <c r="H676" s="7"/>
      <c r="I676" s="7"/>
      <c r="J676" s="7"/>
      <c r="K676" s="7"/>
      <c r="M676" s="7"/>
      <c r="N676" s="7"/>
      <c r="O676" s="7"/>
      <c r="P676" s="7"/>
      <c r="Q676" s="7"/>
      <c r="R676" s="7"/>
      <c r="S676" s="7"/>
      <c r="T676" s="7"/>
      <c r="U676" s="7"/>
      <c r="V676" s="7"/>
      <c r="W676" s="7"/>
      <c r="X676" s="7"/>
      <c r="Y676" s="7"/>
      <c r="Z676" s="7"/>
    </row>
    <row r="677" spans="1:26" ht="14.5" x14ac:dyDescent="0.35">
      <c r="A677" s="7"/>
      <c r="B677" s="7"/>
      <c r="C677" s="7"/>
      <c r="D677" s="7"/>
      <c r="E677" s="7"/>
      <c r="F677" s="7"/>
      <c r="G677" s="7"/>
      <c r="H677" s="7"/>
      <c r="I677" s="7"/>
      <c r="J677" s="7"/>
      <c r="K677" s="7"/>
      <c r="M677" s="7"/>
      <c r="N677" s="7"/>
      <c r="O677" s="7"/>
      <c r="P677" s="7"/>
      <c r="Q677" s="7"/>
      <c r="R677" s="7"/>
      <c r="S677" s="7"/>
      <c r="T677" s="7"/>
      <c r="U677" s="7"/>
      <c r="V677" s="7"/>
      <c r="W677" s="7"/>
      <c r="X677" s="7"/>
      <c r="Y677" s="7"/>
      <c r="Z677" s="7"/>
    </row>
    <row r="678" spans="1:26" ht="14.5" x14ac:dyDescent="0.35">
      <c r="A678" s="7"/>
      <c r="B678" s="7"/>
      <c r="C678" s="7"/>
      <c r="D678" s="7"/>
      <c r="E678" s="7"/>
      <c r="F678" s="7"/>
      <c r="G678" s="7"/>
      <c r="H678" s="7"/>
      <c r="I678" s="7"/>
      <c r="J678" s="7"/>
      <c r="K678" s="7"/>
      <c r="M678" s="7"/>
      <c r="N678" s="7"/>
      <c r="O678" s="7"/>
      <c r="P678" s="7"/>
      <c r="Q678" s="7"/>
      <c r="R678" s="7"/>
      <c r="S678" s="7"/>
      <c r="T678" s="7"/>
      <c r="U678" s="7"/>
      <c r="V678" s="7"/>
      <c r="W678" s="7"/>
      <c r="X678" s="7"/>
      <c r="Y678" s="7"/>
      <c r="Z678" s="7"/>
    </row>
    <row r="679" spans="1:26" ht="14.5" x14ac:dyDescent="0.35">
      <c r="A679" s="7"/>
      <c r="B679" s="7"/>
      <c r="C679" s="7"/>
      <c r="D679" s="7"/>
      <c r="E679" s="7"/>
      <c r="F679" s="7"/>
      <c r="G679" s="7"/>
      <c r="H679" s="7"/>
      <c r="I679" s="7"/>
      <c r="J679" s="7"/>
      <c r="K679" s="7"/>
      <c r="M679" s="7"/>
      <c r="N679" s="7"/>
      <c r="O679" s="7"/>
      <c r="P679" s="7"/>
      <c r="Q679" s="7"/>
      <c r="R679" s="7"/>
      <c r="S679" s="7"/>
      <c r="T679" s="7"/>
      <c r="U679" s="7"/>
      <c r="V679" s="7"/>
      <c r="W679" s="7"/>
      <c r="X679" s="7"/>
      <c r="Y679" s="7"/>
      <c r="Z679" s="7"/>
    </row>
    <row r="680" spans="1:26" ht="14.5" x14ac:dyDescent="0.35">
      <c r="A680" s="7"/>
      <c r="B680" s="7"/>
      <c r="C680" s="7"/>
      <c r="D680" s="7"/>
      <c r="E680" s="7"/>
      <c r="F680" s="7"/>
      <c r="G680" s="7"/>
      <c r="H680" s="7"/>
      <c r="I680" s="7"/>
      <c r="J680" s="7"/>
      <c r="K680" s="7"/>
      <c r="M680" s="7"/>
      <c r="N680" s="7"/>
      <c r="O680" s="7"/>
      <c r="P680" s="7"/>
      <c r="Q680" s="7"/>
      <c r="R680" s="7"/>
      <c r="S680" s="7"/>
      <c r="T680" s="7"/>
      <c r="U680" s="7"/>
      <c r="V680" s="7"/>
      <c r="W680" s="7"/>
      <c r="X680" s="7"/>
      <c r="Y680" s="7"/>
      <c r="Z680" s="7"/>
    </row>
    <row r="681" spans="1:26" ht="14.5" x14ac:dyDescent="0.35">
      <c r="A681" s="7"/>
      <c r="B681" s="7"/>
      <c r="C681" s="7"/>
      <c r="D681" s="7"/>
      <c r="E681" s="7"/>
      <c r="F681" s="7"/>
      <c r="G681" s="7"/>
      <c r="H681" s="7"/>
      <c r="I681" s="7"/>
      <c r="J681" s="7"/>
      <c r="K681" s="7"/>
      <c r="M681" s="7"/>
      <c r="N681" s="7"/>
      <c r="O681" s="7"/>
      <c r="P681" s="7"/>
      <c r="Q681" s="7"/>
      <c r="R681" s="7"/>
      <c r="S681" s="7"/>
      <c r="T681" s="7"/>
      <c r="U681" s="7"/>
      <c r="V681" s="7"/>
      <c r="W681" s="7"/>
      <c r="X681" s="7"/>
      <c r="Y681" s="7"/>
      <c r="Z681" s="7"/>
    </row>
    <row r="682" spans="1:26" ht="14.5" x14ac:dyDescent="0.35">
      <c r="A682" s="7"/>
      <c r="B682" s="7"/>
      <c r="C682" s="7"/>
      <c r="D682" s="7"/>
      <c r="E682" s="7"/>
      <c r="F682" s="7"/>
      <c r="G682" s="7"/>
      <c r="H682" s="7"/>
      <c r="I682" s="7"/>
      <c r="J682" s="7"/>
      <c r="K682" s="7"/>
      <c r="M682" s="7"/>
      <c r="N682" s="7"/>
      <c r="O682" s="7"/>
      <c r="P682" s="7"/>
      <c r="Q682" s="7"/>
      <c r="R682" s="7"/>
      <c r="S682" s="7"/>
      <c r="T682" s="7"/>
      <c r="U682" s="7"/>
      <c r="V682" s="7"/>
      <c r="W682" s="7"/>
      <c r="X682" s="7"/>
      <c r="Y682" s="7"/>
      <c r="Z682" s="7"/>
    </row>
    <row r="683" spans="1:26" ht="14.5" x14ac:dyDescent="0.35">
      <c r="A683" s="7"/>
      <c r="B683" s="7"/>
      <c r="C683" s="7"/>
      <c r="D683" s="7"/>
      <c r="E683" s="7"/>
      <c r="F683" s="7"/>
      <c r="G683" s="7"/>
      <c r="H683" s="7"/>
      <c r="I683" s="7"/>
      <c r="J683" s="7"/>
      <c r="K683" s="7"/>
      <c r="M683" s="7"/>
      <c r="N683" s="7"/>
      <c r="O683" s="7"/>
      <c r="P683" s="7"/>
      <c r="Q683" s="7"/>
      <c r="R683" s="7"/>
      <c r="S683" s="7"/>
      <c r="T683" s="7"/>
      <c r="U683" s="7"/>
      <c r="V683" s="7"/>
      <c r="W683" s="7"/>
      <c r="X683" s="7"/>
      <c r="Y683" s="7"/>
      <c r="Z683" s="7"/>
    </row>
    <row r="684" spans="1:26" ht="14.5" x14ac:dyDescent="0.35">
      <c r="A684" s="7"/>
      <c r="B684" s="7"/>
      <c r="C684" s="7"/>
      <c r="D684" s="7"/>
      <c r="E684" s="7"/>
      <c r="F684" s="7"/>
      <c r="G684" s="7"/>
      <c r="H684" s="7"/>
      <c r="I684" s="7"/>
      <c r="J684" s="7"/>
      <c r="K684" s="7"/>
      <c r="M684" s="7"/>
      <c r="N684" s="7"/>
      <c r="O684" s="7"/>
      <c r="P684" s="7"/>
      <c r="Q684" s="7"/>
      <c r="R684" s="7"/>
      <c r="S684" s="7"/>
      <c r="T684" s="7"/>
      <c r="U684" s="7"/>
      <c r="V684" s="7"/>
      <c r="W684" s="7"/>
      <c r="X684" s="7"/>
      <c r="Y684" s="7"/>
      <c r="Z684" s="7"/>
    </row>
    <row r="685" spans="1:26" ht="14.5" x14ac:dyDescent="0.35">
      <c r="A685" s="7"/>
      <c r="B685" s="7"/>
      <c r="C685" s="7"/>
      <c r="D685" s="7"/>
      <c r="E685" s="7"/>
      <c r="F685" s="7"/>
      <c r="G685" s="7"/>
      <c r="H685" s="7"/>
      <c r="I685" s="7"/>
      <c r="J685" s="7"/>
      <c r="K685" s="7"/>
      <c r="M685" s="7"/>
      <c r="N685" s="7"/>
      <c r="O685" s="7"/>
      <c r="P685" s="7"/>
      <c r="Q685" s="7"/>
      <c r="R685" s="7"/>
      <c r="S685" s="7"/>
      <c r="T685" s="7"/>
      <c r="U685" s="7"/>
      <c r="V685" s="7"/>
      <c r="W685" s="7"/>
      <c r="X685" s="7"/>
      <c r="Y685" s="7"/>
      <c r="Z685" s="7"/>
    </row>
    <row r="686" spans="1:26" ht="14.5" x14ac:dyDescent="0.35">
      <c r="A686" s="7"/>
      <c r="B686" s="7"/>
      <c r="C686" s="7"/>
      <c r="D686" s="7"/>
      <c r="E686" s="7"/>
      <c r="F686" s="7"/>
      <c r="G686" s="7"/>
      <c r="H686" s="7"/>
      <c r="I686" s="7"/>
      <c r="J686" s="7"/>
      <c r="K686" s="7"/>
      <c r="M686" s="7"/>
      <c r="N686" s="7"/>
      <c r="O686" s="7"/>
      <c r="P686" s="7"/>
      <c r="Q686" s="7"/>
      <c r="R686" s="7"/>
      <c r="S686" s="7"/>
      <c r="T686" s="7"/>
      <c r="U686" s="7"/>
      <c r="V686" s="7"/>
      <c r="W686" s="7"/>
      <c r="X686" s="7"/>
      <c r="Y686" s="7"/>
      <c r="Z686" s="7"/>
    </row>
    <row r="687" spans="1:26" ht="14.5" x14ac:dyDescent="0.35">
      <c r="A687" s="7"/>
      <c r="B687" s="7"/>
      <c r="C687" s="7"/>
      <c r="D687" s="7"/>
      <c r="E687" s="7"/>
      <c r="F687" s="7"/>
      <c r="G687" s="7"/>
      <c r="H687" s="7"/>
      <c r="I687" s="7"/>
      <c r="J687" s="7"/>
      <c r="K687" s="7"/>
      <c r="M687" s="7"/>
      <c r="N687" s="7"/>
      <c r="O687" s="7"/>
      <c r="P687" s="7"/>
      <c r="Q687" s="7"/>
      <c r="R687" s="7"/>
      <c r="S687" s="7"/>
      <c r="T687" s="7"/>
      <c r="U687" s="7"/>
      <c r="V687" s="7"/>
      <c r="W687" s="7"/>
      <c r="X687" s="7"/>
      <c r="Y687" s="7"/>
      <c r="Z687" s="7"/>
    </row>
    <row r="688" spans="1:26" ht="14.5" x14ac:dyDescent="0.35">
      <c r="A688" s="7"/>
      <c r="B688" s="7"/>
      <c r="C688" s="7"/>
      <c r="D688" s="7"/>
      <c r="E688" s="7"/>
      <c r="F688" s="7"/>
      <c r="G688" s="7"/>
      <c r="H688" s="7"/>
      <c r="I688" s="7"/>
      <c r="J688" s="7"/>
      <c r="K688" s="7"/>
      <c r="M688" s="7"/>
      <c r="N688" s="7"/>
      <c r="O688" s="7"/>
      <c r="P688" s="7"/>
      <c r="Q688" s="7"/>
      <c r="R688" s="7"/>
      <c r="S688" s="7"/>
      <c r="T688" s="7"/>
      <c r="U688" s="7"/>
      <c r="V688" s="7"/>
      <c r="W688" s="7"/>
      <c r="X688" s="7"/>
      <c r="Y688" s="7"/>
      <c r="Z688" s="7"/>
    </row>
    <row r="689" spans="1:26" ht="14.5" x14ac:dyDescent="0.35">
      <c r="A689" s="7"/>
      <c r="B689" s="7"/>
      <c r="C689" s="7"/>
      <c r="D689" s="7"/>
      <c r="E689" s="7"/>
      <c r="F689" s="7"/>
      <c r="G689" s="7"/>
      <c r="H689" s="7"/>
      <c r="I689" s="7"/>
      <c r="J689" s="7"/>
      <c r="K689" s="7"/>
      <c r="M689" s="7"/>
      <c r="N689" s="7"/>
      <c r="O689" s="7"/>
      <c r="P689" s="7"/>
      <c r="Q689" s="7"/>
      <c r="R689" s="7"/>
      <c r="S689" s="7"/>
      <c r="T689" s="7"/>
      <c r="U689" s="7"/>
      <c r="V689" s="7"/>
      <c r="W689" s="7"/>
      <c r="X689" s="7"/>
      <c r="Y689" s="7"/>
      <c r="Z689" s="7"/>
    </row>
    <row r="690" spans="1:26" ht="14.5" x14ac:dyDescent="0.35">
      <c r="A690" s="7"/>
      <c r="B690" s="7"/>
      <c r="C690" s="7"/>
      <c r="D690" s="7"/>
      <c r="E690" s="7"/>
      <c r="F690" s="7"/>
      <c r="G690" s="7"/>
      <c r="H690" s="7"/>
      <c r="I690" s="7"/>
      <c r="J690" s="7"/>
      <c r="K690" s="7"/>
      <c r="M690" s="7"/>
      <c r="N690" s="7"/>
      <c r="O690" s="7"/>
      <c r="P690" s="7"/>
      <c r="Q690" s="7"/>
      <c r="R690" s="7"/>
      <c r="S690" s="7"/>
      <c r="T690" s="7"/>
      <c r="U690" s="7"/>
      <c r="V690" s="7"/>
      <c r="W690" s="7"/>
      <c r="X690" s="7"/>
      <c r="Y690" s="7"/>
      <c r="Z690" s="7"/>
    </row>
    <row r="691" spans="1:26" ht="14.5" x14ac:dyDescent="0.35">
      <c r="A691" s="7"/>
      <c r="B691" s="7"/>
      <c r="C691" s="7"/>
      <c r="D691" s="7"/>
      <c r="E691" s="7"/>
      <c r="F691" s="7"/>
      <c r="G691" s="7"/>
      <c r="H691" s="7"/>
      <c r="I691" s="7"/>
      <c r="J691" s="7"/>
      <c r="K691" s="7"/>
      <c r="M691" s="7"/>
      <c r="N691" s="7"/>
      <c r="O691" s="7"/>
      <c r="P691" s="7"/>
      <c r="Q691" s="7"/>
      <c r="R691" s="7"/>
      <c r="S691" s="7"/>
      <c r="T691" s="7"/>
      <c r="U691" s="7"/>
      <c r="V691" s="7"/>
      <c r="W691" s="7"/>
      <c r="X691" s="7"/>
      <c r="Y691" s="7"/>
      <c r="Z691" s="7"/>
    </row>
    <row r="692" spans="1:26" ht="14.5" x14ac:dyDescent="0.35">
      <c r="A692" s="7"/>
      <c r="B692" s="7"/>
      <c r="C692" s="7"/>
      <c r="D692" s="7"/>
      <c r="E692" s="7"/>
      <c r="F692" s="7"/>
      <c r="G692" s="7"/>
      <c r="H692" s="7"/>
      <c r="I692" s="7"/>
      <c r="J692" s="7"/>
      <c r="K692" s="7"/>
      <c r="M692" s="7"/>
      <c r="N692" s="7"/>
      <c r="O692" s="7"/>
      <c r="P692" s="7"/>
      <c r="Q692" s="7"/>
      <c r="R692" s="7"/>
      <c r="S692" s="7"/>
      <c r="T692" s="7"/>
      <c r="U692" s="7"/>
      <c r="V692" s="7"/>
      <c r="W692" s="7"/>
      <c r="X692" s="7"/>
      <c r="Y692" s="7"/>
      <c r="Z692" s="7"/>
    </row>
    <row r="693" spans="1:26" ht="14.5" x14ac:dyDescent="0.35">
      <c r="A693" s="7"/>
      <c r="B693" s="7"/>
      <c r="C693" s="7"/>
      <c r="D693" s="7"/>
      <c r="E693" s="7"/>
      <c r="F693" s="7"/>
      <c r="G693" s="7"/>
      <c r="H693" s="7"/>
      <c r="I693" s="7"/>
      <c r="J693" s="7"/>
      <c r="K693" s="7"/>
      <c r="M693" s="7"/>
      <c r="N693" s="7"/>
      <c r="O693" s="7"/>
      <c r="P693" s="7"/>
      <c r="Q693" s="7"/>
      <c r="R693" s="7"/>
      <c r="S693" s="7"/>
      <c r="T693" s="7"/>
      <c r="U693" s="7"/>
      <c r="V693" s="7"/>
      <c r="W693" s="7"/>
      <c r="X693" s="7"/>
      <c r="Y693" s="7"/>
      <c r="Z693" s="7"/>
    </row>
    <row r="694" spans="1:26" ht="14.5" x14ac:dyDescent="0.35">
      <c r="A694" s="7"/>
      <c r="B694" s="7"/>
      <c r="C694" s="7"/>
      <c r="D694" s="7"/>
      <c r="E694" s="7"/>
      <c r="F694" s="7"/>
      <c r="G694" s="7"/>
      <c r="H694" s="7"/>
      <c r="I694" s="7"/>
      <c r="J694" s="7"/>
      <c r="K694" s="7"/>
      <c r="M694" s="7"/>
      <c r="N694" s="7"/>
      <c r="O694" s="7"/>
      <c r="P694" s="7"/>
      <c r="Q694" s="7"/>
      <c r="R694" s="7"/>
      <c r="S694" s="7"/>
      <c r="T694" s="7"/>
      <c r="U694" s="7"/>
      <c r="V694" s="7"/>
      <c r="W694" s="7"/>
      <c r="X694" s="7"/>
      <c r="Y694" s="7"/>
      <c r="Z694" s="7"/>
    </row>
    <row r="695" spans="1:26" ht="14.5" x14ac:dyDescent="0.35">
      <c r="A695" s="7"/>
      <c r="B695" s="7"/>
      <c r="C695" s="7"/>
      <c r="D695" s="7"/>
      <c r="E695" s="7"/>
      <c r="F695" s="7"/>
      <c r="G695" s="7"/>
      <c r="H695" s="7"/>
      <c r="I695" s="7"/>
      <c r="J695" s="7"/>
      <c r="K695" s="7"/>
      <c r="M695" s="7"/>
      <c r="N695" s="7"/>
      <c r="O695" s="7"/>
      <c r="P695" s="7"/>
      <c r="Q695" s="7"/>
      <c r="R695" s="7"/>
      <c r="S695" s="7"/>
      <c r="T695" s="7"/>
      <c r="U695" s="7"/>
      <c r="V695" s="7"/>
      <c r="W695" s="7"/>
      <c r="X695" s="7"/>
      <c r="Y695" s="7"/>
      <c r="Z695" s="7"/>
    </row>
    <row r="696" spans="1:26" ht="14.5" x14ac:dyDescent="0.35">
      <c r="A696" s="7"/>
      <c r="B696" s="7"/>
      <c r="C696" s="7"/>
      <c r="D696" s="7"/>
      <c r="E696" s="7"/>
      <c r="F696" s="7"/>
      <c r="G696" s="7"/>
      <c r="H696" s="7"/>
      <c r="I696" s="7"/>
      <c r="J696" s="7"/>
      <c r="K696" s="7"/>
      <c r="M696" s="7"/>
      <c r="N696" s="7"/>
      <c r="O696" s="7"/>
      <c r="P696" s="7"/>
      <c r="Q696" s="7"/>
      <c r="R696" s="7"/>
      <c r="S696" s="7"/>
      <c r="T696" s="7"/>
      <c r="U696" s="7"/>
      <c r="V696" s="7"/>
      <c r="W696" s="7"/>
      <c r="X696" s="7"/>
      <c r="Y696" s="7"/>
      <c r="Z696" s="7"/>
    </row>
    <row r="697" spans="1:26" ht="14.5" x14ac:dyDescent="0.35">
      <c r="A697" s="7"/>
      <c r="B697" s="7"/>
      <c r="C697" s="7"/>
      <c r="D697" s="7"/>
      <c r="E697" s="7"/>
      <c r="F697" s="7"/>
      <c r="G697" s="7"/>
      <c r="H697" s="7"/>
      <c r="I697" s="7"/>
      <c r="J697" s="7"/>
      <c r="K697" s="7"/>
      <c r="M697" s="7"/>
      <c r="N697" s="7"/>
      <c r="O697" s="7"/>
      <c r="P697" s="7"/>
      <c r="Q697" s="7"/>
      <c r="R697" s="7"/>
      <c r="S697" s="7"/>
      <c r="T697" s="7"/>
      <c r="U697" s="7"/>
      <c r="V697" s="7"/>
      <c r="W697" s="7"/>
      <c r="X697" s="7"/>
      <c r="Y697" s="7"/>
      <c r="Z697" s="7"/>
    </row>
    <row r="698" spans="1:26" ht="14.5" x14ac:dyDescent="0.35">
      <c r="A698" s="7"/>
      <c r="B698" s="7"/>
      <c r="C698" s="7"/>
      <c r="D698" s="7"/>
      <c r="E698" s="7"/>
      <c r="F698" s="7"/>
      <c r="G698" s="7"/>
      <c r="H698" s="7"/>
      <c r="I698" s="7"/>
      <c r="J698" s="7"/>
      <c r="K698" s="7"/>
      <c r="M698" s="7"/>
      <c r="N698" s="7"/>
      <c r="O698" s="7"/>
      <c r="P698" s="7"/>
      <c r="Q698" s="7"/>
      <c r="R698" s="7"/>
      <c r="S698" s="7"/>
      <c r="T698" s="7"/>
      <c r="U698" s="7"/>
      <c r="V698" s="7"/>
      <c r="W698" s="7"/>
      <c r="X698" s="7"/>
      <c r="Y698" s="7"/>
      <c r="Z698" s="7"/>
    </row>
    <row r="699" spans="1:26" ht="14.5" x14ac:dyDescent="0.35">
      <c r="A699" s="7"/>
      <c r="B699" s="7"/>
      <c r="C699" s="7"/>
      <c r="D699" s="7"/>
      <c r="E699" s="7"/>
      <c r="F699" s="7"/>
      <c r="G699" s="7"/>
      <c r="H699" s="7"/>
      <c r="I699" s="7"/>
      <c r="J699" s="7"/>
      <c r="K699" s="7"/>
      <c r="M699" s="7"/>
      <c r="N699" s="7"/>
      <c r="O699" s="7"/>
      <c r="P699" s="7"/>
      <c r="Q699" s="7"/>
      <c r="R699" s="7"/>
      <c r="S699" s="7"/>
      <c r="T699" s="7"/>
      <c r="U699" s="7"/>
      <c r="V699" s="7"/>
      <c r="W699" s="7"/>
      <c r="X699" s="7"/>
      <c r="Y699" s="7"/>
      <c r="Z699" s="7"/>
    </row>
    <row r="700" spans="1:26" ht="14.5" x14ac:dyDescent="0.35">
      <c r="A700" s="7"/>
      <c r="B700" s="7"/>
      <c r="C700" s="7"/>
      <c r="D700" s="7"/>
      <c r="E700" s="7"/>
      <c r="F700" s="7"/>
      <c r="G700" s="7"/>
      <c r="H700" s="7"/>
      <c r="I700" s="7"/>
      <c r="J700" s="7"/>
      <c r="K700" s="7"/>
      <c r="M700" s="7"/>
      <c r="N700" s="7"/>
      <c r="O700" s="7"/>
      <c r="P700" s="7"/>
      <c r="Q700" s="7"/>
      <c r="R700" s="7"/>
      <c r="S700" s="7"/>
      <c r="T700" s="7"/>
      <c r="U700" s="7"/>
      <c r="V700" s="7"/>
      <c r="W700" s="7"/>
      <c r="X700" s="7"/>
      <c r="Y700" s="7"/>
      <c r="Z700" s="7"/>
    </row>
    <row r="701" spans="1:26" ht="14.5" x14ac:dyDescent="0.35">
      <c r="A701" s="7"/>
      <c r="B701" s="7"/>
      <c r="C701" s="7"/>
      <c r="D701" s="7"/>
      <c r="E701" s="7"/>
      <c r="F701" s="7"/>
      <c r="G701" s="7"/>
      <c r="H701" s="7"/>
      <c r="I701" s="7"/>
      <c r="J701" s="7"/>
      <c r="K701" s="7"/>
      <c r="M701" s="7"/>
      <c r="N701" s="7"/>
      <c r="O701" s="7"/>
      <c r="P701" s="7"/>
      <c r="Q701" s="7"/>
      <c r="R701" s="7"/>
      <c r="S701" s="7"/>
      <c r="T701" s="7"/>
      <c r="U701" s="7"/>
      <c r="V701" s="7"/>
      <c r="W701" s="7"/>
      <c r="X701" s="7"/>
      <c r="Y701" s="7"/>
      <c r="Z701" s="7"/>
    </row>
    <row r="702" spans="1:26" ht="14.5" x14ac:dyDescent="0.35">
      <c r="A702" s="7"/>
      <c r="B702" s="7"/>
      <c r="C702" s="7"/>
      <c r="D702" s="7"/>
      <c r="E702" s="7"/>
      <c r="F702" s="7"/>
      <c r="G702" s="7"/>
      <c r="H702" s="7"/>
      <c r="I702" s="7"/>
      <c r="J702" s="7"/>
      <c r="K702" s="7"/>
      <c r="M702" s="7"/>
      <c r="N702" s="7"/>
      <c r="O702" s="7"/>
      <c r="P702" s="7"/>
      <c r="Q702" s="7"/>
      <c r="R702" s="7"/>
      <c r="S702" s="7"/>
      <c r="T702" s="7"/>
      <c r="U702" s="7"/>
      <c r="V702" s="7"/>
      <c r="W702" s="7"/>
      <c r="X702" s="7"/>
      <c r="Y702" s="7"/>
      <c r="Z702" s="7"/>
    </row>
    <row r="703" spans="1:26" ht="14.5" x14ac:dyDescent="0.35">
      <c r="A703" s="7"/>
      <c r="B703" s="7"/>
      <c r="C703" s="7"/>
      <c r="D703" s="7"/>
      <c r="E703" s="7"/>
      <c r="F703" s="7"/>
      <c r="G703" s="7"/>
      <c r="H703" s="7"/>
      <c r="I703" s="7"/>
      <c r="J703" s="7"/>
      <c r="K703" s="7"/>
      <c r="M703" s="7"/>
      <c r="N703" s="7"/>
      <c r="O703" s="7"/>
      <c r="P703" s="7"/>
      <c r="Q703" s="7"/>
      <c r="R703" s="7"/>
      <c r="S703" s="7"/>
      <c r="T703" s="7"/>
      <c r="U703" s="7"/>
      <c r="V703" s="7"/>
      <c r="W703" s="7"/>
      <c r="X703" s="7"/>
      <c r="Y703" s="7"/>
      <c r="Z703" s="7"/>
    </row>
    <row r="704" spans="1:26" ht="14.5" x14ac:dyDescent="0.35">
      <c r="A704" s="7"/>
      <c r="B704" s="7"/>
      <c r="C704" s="7"/>
      <c r="D704" s="7"/>
      <c r="E704" s="7"/>
      <c r="F704" s="7"/>
      <c r="G704" s="7"/>
      <c r="H704" s="7"/>
      <c r="I704" s="7"/>
      <c r="J704" s="7"/>
      <c r="K704" s="7"/>
      <c r="M704" s="7"/>
      <c r="N704" s="7"/>
      <c r="O704" s="7"/>
      <c r="P704" s="7"/>
      <c r="Q704" s="7"/>
      <c r="R704" s="7"/>
      <c r="S704" s="7"/>
      <c r="T704" s="7"/>
      <c r="U704" s="7"/>
      <c r="V704" s="7"/>
      <c r="W704" s="7"/>
      <c r="X704" s="7"/>
      <c r="Y704" s="7"/>
      <c r="Z704" s="7"/>
    </row>
    <row r="705" spans="1:26" ht="14.5" x14ac:dyDescent="0.35">
      <c r="A705" s="7"/>
      <c r="B705" s="7"/>
      <c r="C705" s="7"/>
      <c r="D705" s="7"/>
      <c r="E705" s="7"/>
      <c r="F705" s="7"/>
      <c r="G705" s="7"/>
      <c r="H705" s="7"/>
      <c r="I705" s="7"/>
      <c r="J705" s="7"/>
      <c r="K705" s="7"/>
      <c r="M705" s="7"/>
      <c r="N705" s="7"/>
      <c r="O705" s="7"/>
      <c r="P705" s="7"/>
      <c r="Q705" s="7"/>
      <c r="R705" s="7"/>
      <c r="S705" s="7"/>
      <c r="T705" s="7"/>
      <c r="U705" s="7"/>
      <c r="V705" s="7"/>
      <c r="W705" s="7"/>
      <c r="X705" s="7"/>
      <c r="Y705" s="7"/>
      <c r="Z705" s="7"/>
    </row>
    <row r="706" spans="1:26" ht="14.5" x14ac:dyDescent="0.35">
      <c r="A706" s="7"/>
      <c r="B706" s="7"/>
      <c r="C706" s="7"/>
      <c r="D706" s="7"/>
      <c r="E706" s="7"/>
      <c r="F706" s="7"/>
      <c r="G706" s="7"/>
      <c r="H706" s="7"/>
      <c r="I706" s="7"/>
      <c r="J706" s="7"/>
      <c r="K706" s="7"/>
      <c r="M706" s="7"/>
      <c r="N706" s="7"/>
      <c r="O706" s="7"/>
      <c r="P706" s="7"/>
      <c r="Q706" s="7"/>
      <c r="R706" s="7"/>
      <c r="S706" s="7"/>
      <c r="T706" s="7"/>
      <c r="U706" s="7"/>
      <c r="V706" s="7"/>
      <c r="W706" s="7"/>
      <c r="X706" s="7"/>
      <c r="Y706" s="7"/>
      <c r="Z706" s="7"/>
    </row>
    <row r="707" spans="1:26" ht="14.5" x14ac:dyDescent="0.35">
      <c r="A707" s="7"/>
      <c r="B707" s="7"/>
      <c r="C707" s="7"/>
      <c r="D707" s="7"/>
      <c r="E707" s="7"/>
      <c r="F707" s="7"/>
      <c r="G707" s="7"/>
      <c r="H707" s="7"/>
      <c r="I707" s="7"/>
      <c r="J707" s="7"/>
      <c r="K707" s="7"/>
      <c r="M707" s="7"/>
      <c r="N707" s="7"/>
      <c r="O707" s="7"/>
      <c r="P707" s="7"/>
      <c r="Q707" s="7"/>
      <c r="R707" s="7"/>
      <c r="S707" s="7"/>
      <c r="T707" s="7"/>
      <c r="U707" s="7"/>
      <c r="V707" s="7"/>
      <c r="W707" s="7"/>
      <c r="X707" s="7"/>
      <c r="Y707" s="7"/>
      <c r="Z707" s="7"/>
    </row>
    <row r="708" spans="1:26" ht="14.5" x14ac:dyDescent="0.35">
      <c r="A708" s="7"/>
      <c r="B708" s="7"/>
      <c r="C708" s="7"/>
      <c r="D708" s="7"/>
      <c r="E708" s="7"/>
      <c r="F708" s="7"/>
      <c r="G708" s="7"/>
      <c r="H708" s="7"/>
      <c r="I708" s="7"/>
      <c r="J708" s="7"/>
      <c r="K708" s="7"/>
      <c r="M708" s="7"/>
      <c r="N708" s="7"/>
      <c r="O708" s="7"/>
      <c r="P708" s="7"/>
      <c r="Q708" s="7"/>
      <c r="R708" s="7"/>
      <c r="S708" s="7"/>
      <c r="T708" s="7"/>
      <c r="U708" s="7"/>
      <c r="V708" s="7"/>
      <c r="W708" s="7"/>
      <c r="X708" s="7"/>
      <c r="Y708" s="7"/>
      <c r="Z708" s="7"/>
    </row>
    <row r="709" spans="1:26" ht="14.5" x14ac:dyDescent="0.35">
      <c r="A709" s="7"/>
      <c r="B709" s="7"/>
      <c r="C709" s="7"/>
      <c r="D709" s="7"/>
      <c r="E709" s="7"/>
      <c r="F709" s="7"/>
      <c r="G709" s="7"/>
      <c r="H709" s="7"/>
      <c r="I709" s="7"/>
      <c r="J709" s="7"/>
      <c r="K709" s="7"/>
      <c r="M709" s="7"/>
      <c r="N709" s="7"/>
      <c r="O709" s="7"/>
      <c r="P709" s="7"/>
      <c r="Q709" s="7"/>
      <c r="R709" s="7"/>
      <c r="S709" s="7"/>
      <c r="T709" s="7"/>
      <c r="U709" s="7"/>
      <c r="V709" s="7"/>
      <c r="W709" s="7"/>
      <c r="X709" s="7"/>
      <c r="Y709" s="7"/>
      <c r="Z709" s="7"/>
    </row>
    <row r="710" spans="1:26" ht="14.5" x14ac:dyDescent="0.35">
      <c r="A710" s="7"/>
      <c r="B710" s="7"/>
      <c r="C710" s="7"/>
      <c r="D710" s="7"/>
      <c r="E710" s="7"/>
      <c r="F710" s="7"/>
      <c r="G710" s="7"/>
      <c r="H710" s="7"/>
      <c r="I710" s="7"/>
      <c r="J710" s="7"/>
      <c r="K710" s="7"/>
      <c r="M710" s="7"/>
      <c r="N710" s="7"/>
      <c r="O710" s="7"/>
      <c r="P710" s="7"/>
      <c r="Q710" s="7"/>
      <c r="R710" s="7"/>
      <c r="S710" s="7"/>
      <c r="T710" s="7"/>
      <c r="U710" s="7"/>
      <c r="V710" s="7"/>
      <c r="W710" s="7"/>
      <c r="X710" s="7"/>
      <c r="Y710" s="7"/>
      <c r="Z710" s="7"/>
    </row>
    <row r="711" spans="1:26" ht="14.5" x14ac:dyDescent="0.35">
      <c r="A711" s="7"/>
      <c r="B711" s="7"/>
      <c r="C711" s="7"/>
      <c r="D711" s="7"/>
      <c r="E711" s="7"/>
      <c r="F711" s="7"/>
      <c r="G711" s="7"/>
      <c r="H711" s="7"/>
      <c r="I711" s="7"/>
      <c r="J711" s="7"/>
      <c r="K711" s="7"/>
      <c r="M711" s="7"/>
      <c r="N711" s="7"/>
      <c r="O711" s="7"/>
      <c r="P711" s="7"/>
      <c r="Q711" s="7"/>
      <c r="R711" s="7"/>
      <c r="S711" s="7"/>
      <c r="T711" s="7"/>
      <c r="U711" s="7"/>
      <c r="V711" s="7"/>
      <c r="W711" s="7"/>
      <c r="X711" s="7"/>
      <c r="Y711" s="7"/>
      <c r="Z711" s="7"/>
    </row>
    <row r="712" spans="1:26" ht="14.5" x14ac:dyDescent="0.35">
      <c r="A712" s="7"/>
      <c r="B712" s="7"/>
      <c r="C712" s="7"/>
      <c r="D712" s="7"/>
      <c r="E712" s="7"/>
      <c r="F712" s="7"/>
      <c r="G712" s="7"/>
      <c r="H712" s="7"/>
      <c r="I712" s="7"/>
      <c r="J712" s="7"/>
      <c r="K712" s="7"/>
      <c r="M712" s="7"/>
      <c r="N712" s="7"/>
      <c r="O712" s="7"/>
      <c r="P712" s="7"/>
      <c r="Q712" s="7"/>
      <c r="R712" s="7"/>
      <c r="S712" s="7"/>
      <c r="T712" s="7"/>
      <c r="U712" s="7"/>
      <c r="V712" s="7"/>
      <c r="W712" s="7"/>
      <c r="X712" s="7"/>
      <c r="Y712" s="7"/>
      <c r="Z712" s="7"/>
    </row>
    <row r="713" spans="1:26" ht="14.5" x14ac:dyDescent="0.35">
      <c r="A713" s="7"/>
      <c r="B713" s="7"/>
      <c r="C713" s="7"/>
      <c r="D713" s="7"/>
      <c r="E713" s="7"/>
      <c r="F713" s="7"/>
      <c r="G713" s="7"/>
      <c r="H713" s="7"/>
      <c r="I713" s="7"/>
      <c r="J713" s="7"/>
      <c r="K713" s="7"/>
      <c r="M713" s="7"/>
      <c r="N713" s="7"/>
      <c r="O713" s="7"/>
      <c r="P713" s="7"/>
      <c r="Q713" s="7"/>
      <c r="R713" s="7"/>
      <c r="S713" s="7"/>
      <c r="T713" s="7"/>
      <c r="U713" s="7"/>
      <c r="V713" s="7"/>
      <c r="W713" s="7"/>
      <c r="X713" s="7"/>
      <c r="Y713" s="7"/>
      <c r="Z713" s="7"/>
    </row>
    <row r="714" spans="1:26" ht="14.5" x14ac:dyDescent="0.35">
      <c r="A714" s="7"/>
      <c r="B714" s="7"/>
      <c r="C714" s="7"/>
      <c r="D714" s="7"/>
      <c r="E714" s="7"/>
      <c r="F714" s="7"/>
      <c r="G714" s="7"/>
      <c r="H714" s="7"/>
      <c r="I714" s="7"/>
      <c r="J714" s="7"/>
      <c r="K714" s="7"/>
      <c r="M714" s="7"/>
      <c r="N714" s="7"/>
      <c r="O714" s="7"/>
      <c r="P714" s="7"/>
      <c r="Q714" s="7"/>
      <c r="R714" s="7"/>
      <c r="S714" s="7"/>
      <c r="T714" s="7"/>
      <c r="U714" s="7"/>
      <c r="V714" s="7"/>
      <c r="W714" s="7"/>
      <c r="X714" s="7"/>
      <c r="Y714" s="7"/>
      <c r="Z714" s="7"/>
    </row>
    <row r="715" spans="1:26" ht="14.5" x14ac:dyDescent="0.35">
      <c r="A715" s="7"/>
      <c r="B715" s="7"/>
      <c r="C715" s="7"/>
      <c r="D715" s="7"/>
      <c r="E715" s="7"/>
      <c r="F715" s="7"/>
      <c r="G715" s="7"/>
      <c r="H715" s="7"/>
      <c r="I715" s="7"/>
      <c r="J715" s="7"/>
      <c r="K715" s="7"/>
      <c r="M715" s="7"/>
      <c r="N715" s="7"/>
      <c r="O715" s="7"/>
      <c r="P715" s="7"/>
      <c r="Q715" s="7"/>
      <c r="R715" s="7"/>
      <c r="S715" s="7"/>
      <c r="T715" s="7"/>
      <c r="U715" s="7"/>
      <c r="V715" s="7"/>
      <c r="W715" s="7"/>
      <c r="X715" s="7"/>
      <c r="Y715" s="7"/>
      <c r="Z715" s="7"/>
    </row>
    <row r="716" spans="1:26" ht="14.5" x14ac:dyDescent="0.35">
      <c r="A716" s="7"/>
      <c r="B716" s="7"/>
      <c r="C716" s="7"/>
      <c r="D716" s="7"/>
      <c r="E716" s="7"/>
      <c r="F716" s="7"/>
      <c r="G716" s="7"/>
      <c r="H716" s="7"/>
      <c r="I716" s="7"/>
      <c r="J716" s="7"/>
      <c r="K716" s="7"/>
      <c r="M716" s="7"/>
      <c r="N716" s="7"/>
      <c r="O716" s="7"/>
      <c r="P716" s="7"/>
      <c r="Q716" s="7"/>
      <c r="R716" s="7"/>
      <c r="S716" s="7"/>
      <c r="T716" s="7"/>
      <c r="U716" s="7"/>
      <c r="V716" s="7"/>
      <c r="W716" s="7"/>
      <c r="X716" s="7"/>
      <c r="Y716" s="7"/>
      <c r="Z716" s="7"/>
    </row>
    <row r="717" spans="1:26" ht="14.5" x14ac:dyDescent="0.35">
      <c r="A717" s="7"/>
      <c r="B717" s="7"/>
      <c r="C717" s="7"/>
      <c r="D717" s="7"/>
      <c r="E717" s="7"/>
      <c r="F717" s="7"/>
      <c r="G717" s="7"/>
      <c r="H717" s="7"/>
      <c r="I717" s="7"/>
      <c r="J717" s="7"/>
      <c r="K717" s="7"/>
      <c r="M717" s="7"/>
      <c r="N717" s="7"/>
      <c r="O717" s="7"/>
      <c r="P717" s="7"/>
      <c r="Q717" s="7"/>
      <c r="R717" s="7"/>
      <c r="S717" s="7"/>
      <c r="T717" s="7"/>
      <c r="U717" s="7"/>
      <c r="V717" s="7"/>
      <c r="W717" s="7"/>
      <c r="X717" s="7"/>
      <c r="Y717" s="7"/>
      <c r="Z717" s="7"/>
    </row>
    <row r="718" spans="1:26" ht="14.5" x14ac:dyDescent="0.35">
      <c r="A718" s="7"/>
      <c r="B718" s="7"/>
      <c r="C718" s="7"/>
      <c r="D718" s="7"/>
      <c r="E718" s="7"/>
      <c r="F718" s="7"/>
      <c r="G718" s="7"/>
      <c r="H718" s="7"/>
      <c r="I718" s="7"/>
      <c r="J718" s="7"/>
      <c r="K718" s="7"/>
      <c r="M718" s="7"/>
      <c r="N718" s="7"/>
      <c r="O718" s="7"/>
      <c r="P718" s="7"/>
      <c r="Q718" s="7"/>
      <c r="R718" s="7"/>
      <c r="S718" s="7"/>
      <c r="T718" s="7"/>
      <c r="U718" s="7"/>
      <c r="V718" s="7"/>
      <c r="W718" s="7"/>
      <c r="X718" s="7"/>
      <c r="Y718" s="7"/>
      <c r="Z718" s="7"/>
    </row>
    <row r="719" spans="1:26" ht="14.5" x14ac:dyDescent="0.35">
      <c r="A719" s="7"/>
      <c r="B719" s="7"/>
      <c r="C719" s="7"/>
      <c r="D719" s="7"/>
      <c r="E719" s="7"/>
      <c r="F719" s="7"/>
      <c r="G719" s="7"/>
      <c r="H719" s="7"/>
      <c r="I719" s="7"/>
      <c r="J719" s="7"/>
      <c r="K719" s="7"/>
      <c r="M719" s="7"/>
      <c r="N719" s="7"/>
      <c r="O719" s="7"/>
      <c r="P719" s="7"/>
      <c r="Q719" s="7"/>
      <c r="R719" s="7"/>
      <c r="S719" s="7"/>
      <c r="T719" s="7"/>
      <c r="U719" s="7"/>
      <c r="V719" s="7"/>
      <c r="W719" s="7"/>
      <c r="X719" s="7"/>
      <c r="Y719" s="7"/>
      <c r="Z719" s="7"/>
    </row>
    <row r="720" spans="1:26" ht="14.5" x14ac:dyDescent="0.35">
      <c r="A720" s="7"/>
      <c r="B720" s="7"/>
      <c r="C720" s="7"/>
      <c r="D720" s="7"/>
      <c r="E720" s="7"/>
      <c r="F720" s="7"/>
      <c r="G720" s="7"/>
      <c r="H720" s="7"/>
      <c r="I720" s="7"/>
      <c r="J720" s="7"/>
      <c r="K720" s="7"/>
      <c r="M720" s="7"/>
      <c r="N720" s="7"/>
      <c r="O720" s="7"/>
      <c r="P720" s="7"/>
      <c r="Q720" s="7"/>
      <c r="R720" s="7"/>
      <c r="S720" s="7"/>
      <c r="T720" s="7"/>
      <c r="U720" s="7"/>
      <c r="V720" s="7"/>
      <c r="W720" s="7"/>
      <c r="X720" s="7"/>
      <c r="Y720" s="7"/>
      <c r="Z720" s="7"/>
    </row>
    <row r="721" spans="1:26" ht="14.5" x14ac:dyDescent="0.35">
      <c r="A721" s="7"/>
      <c r="B721" s="7"/>
      <c r="C721" s="7"/>
      <c r="D721" s="7"/>
      <c r="E721" s="7"/>
      <c r="F721" s="7"/>
      <c r="G721" s="7"/>
      <c r="H721" s="7"/>
      <c r="I721" s="7"/>
      <c r="J721" s="7"/>
      <c r="K721" s="7"/>
      <c r="M721" s="7"/>
      <c r="N721" s="7"/>
      <c r="O721" s="7"/>
      <c r="P721" s="7"/>
      <c r="Q721" s="7"/>
      <c r="R721" s="7"/>
      <c r="S721" s="7"/>
      <c r="T721" s="7"/>
      <c r="U721" s="7"/>
      <c r="V721" s="7"/>
      <c r="W721" s="7"/>
      <c r="X721" s="7"/>
      <c r="Y721" s="7"/>
      <c r="Z721" s="7"/>
    </row>
    <row r="722" spans="1:26" ht="14.5" x14ac:dyDescent="0.35">
      <c r="A722" s="7"/>
      <c r="B722" s="7"/>
      <c r="C722" s="7"/>
      <c r="D722" s="7"/>
      <c r="E722" s="7"/>
      <c r="F722" s="7"/>
      <c r="G722" s="7"/>
      <c r="H722" s="7"/>
      <c r="I722" s="7"/>
      <c r="J722" s="7"/>
      <c r="K722" s="7"/>
      <c r="M722" s="7"/>
      <c r="N722" s="7"/>
      <c r="O722" s="7"/>
      <c r="P722" s="7"/>
      <c r="Q722" s="7"/>
      <c r="R722" s="7"/>
      <c r="S722" s="7"/>
      <c r="T722" s="7"/>
      <c r="U722" s="7"/>
      <c r="V722" s="7"/>
      <c r="W722" s="7"/>
      <c r="X722" s="7"/>
      <c r="Y722" s="7"/>
      <c r="Z722" s="7"/>
    </row>
    <row r="723" spans="1:26" ht="14.5" x14ac:dyDescent="0.35">
      <c r="A723" s="7"/>
      <c r="B723" s="7"/>
      <c r="C723" s="7"/>
      <c r="D723" s="7"/>
      <c r="E723" s="7"/>
      <c r="F723" s="7"/>
      <c r="G723" s="7"/>
      <c r="H723" s="7"/>
      <c r="I723" s="7"/>
      <c r="J723" s="7"/>
      <c r="K723" s="7"/>
      <c r="M723" s="7"/>
      <c r="N723" s="7"/>
      <c r="O723" s="7"/>
      <c r="P723" s="7"/>
      <c r="Q723" s="7"/>
      <c r="R723" s="7"/>
      <c r="S723" s="7"/>
      <c r="T723" s="7"/>
      <c r="U723" s="7"/>
      <c r="V723" s="7"/>
      <c r="W723" s="7"/>
      <c r="X723" s="7"/>
      <c r="Y723" s="7"/>
      <c r="Z723" s="7"/>
    </row>
    <row r="724" spans="1:26" ht="14.5" x14ac:dyDescent="0.35">
      <c r="A724" s="7"/>
      <c r="B724" s="7"/>
      <c r="C724" s="7"/>
      <c r="D724" s="7"/>
      <c r="E724" s="7"/>
      <c r="F724" s="7"/>
      <c r="G724" s="7"/>
      <c r="H724" s="7"/>
      <c r="I724" s="7"/>
      <c r="J724" s="7"/>
      <c r="K724" s="7"/>
      <c r="M724" s="7"/>
      <c r="N724" s="7"/>
      <c r="O724" s="7"/>
      <c r="P724" s="7"/>
      <c r="Q724" s="7"/>
      <c r="R724" s="7"/>
      <c r="S724" s="7"/>
      <c r="T724" s="7"/>
      <c r="U724" s="7"/>
      <c r="V724" s="7"/>
      <c r="W724" s="7"/>
      <c r="X724" s="7"/>
      <c r="Y724" s="7"/>
      <c r="Z724" s="7"/>
    </row>
    <row r="725" spans="1:26" ht="14.5" x14ac:dyDescent="0.35">
      <c r="A725" s="7"/>
      <c r="B725" s="7"/>
      <c r="C725" s="7"/>
      <c r="D725" s="7"/>
      <c r="E725" s="7"/>
      <c r="F725" s="7"/>
      <c r="G725" s="7"/>
      <c r="H725" s="7"/>
      <c r="I725" s="7"/>
      <c r="J725" s="7"/>
      <c r="K725" s="7"/>
      <c r="M725" s="7"/>
      <c r="N725" s="7"/>
      <c r="O725" s="7"/>
      <c r="P725" s="7"/>
      <c r="Q725" s="7"/>
      <c r="R725" s="7"/>
      <c r="S725" s="7"/>
      <c r="T725" s="7"/>
      <c r="U725" s="7"/>
      <c r="V725" s="7"/>
      <c r="W725" s="7"/>
      <c r="X725" s="7"/>
      <c r="Y725" s="7"/>
      <c r="Z725" s="7"/>
    </row>
    <row r="726" spans="1:26" ht="14.5" x14ac:dyDescent="0.35">
      <c r="A726" s="7"/>
      <c r="B726" s="7"/>
      <c r="C726" s="7"/>
      <c r="D726" s="7"/>
      <c r="E726" s="7"/>
      <c r="F726" s="7"/>
      <c r="G726" s="7"/>
      <c r="H726" s="7"/>
      <c r="I726" s="7"/>
      <c r="J726" s="7"/>
      <c r="K726" s="7"/>
      <c r="M726" s="7"/>
      <c r="N726" s="7"/>
      <c r="O726" s="7"/>
      <c r="P726" s="7"/>
      <c r="Q726" s="7"/>
      <c r="R726" s="7"/>
      <c r="S726" s="7"/>
      <c r="T726" s="7"/>
      <c r="U726" s="7"/>
      <c r="V726" s="7"/>
      <c r="W726" s="7"/>
      <c r="X726" s="7"/>
      <c r="Y726" s="7"/>
      <c r="Z726" s="7"/>
    </row>
    <row r="727" spans="1:26" ht="14.5" x14ac:dyDescent="0.35">
      <c r="A727" s="7"/>
      <c r="B727" s="7"/>
      <c r="C727" s="7"/>
      <c r="D727" s="7"/>
      <c r="E727" s="7"/>
      <c r="F727" s="7"/>
      <c r="G727" s="7"/>
      <c r="H727" s="7"/>
      <c r="I727" s="7"/>
      <c r="J727" s="7"/>
      <c r="K727" s="7"/>
      <c r="M727" s="7"/>
      <c r="N727" s="7"/>
      <c r="O727" s="7"/>
      <c r="P727" s="7"/>
      <c r="Q727" s="7"/>
      <c r="R727" s="7"/>
      <c r="S727" s="7"/>
      <c r="T727" s="7"/>
      <c r="U727" s="7"/>
      <c r="V727" s="7"/>
      <c r="W727" s="7"/>
      <c r="X727" s="7"/>
      <c r="Y727" s="7"/>
      <c r="Z727" s="7"/>
    </row>
    <row r="728" spans="1:26" ht="14.5" x14ac:dyDescent="0.35">
      <c r="A728" s="7"/>
      <c r="B728" s="7"/>
      <c r="C728" s="7"/>
      <c r="D728" s="7"/>
      <c r="E728" s="7"/>
      <c r="F728" s="7"/>
      <c r="G728" s="7"/>
      <c r="H728" s="7"/>
      <c r="I728" s="7"/>
      <c r="J728" s="7"/>
      <c r="K728" s="7"/>
      <c r="M728" s="7"/>
      <c r="N728" s="7"/>
      <c r="O728" s="7"/>
      <c r="P728" s="7"/>
      <c r="Q728" s="7"/>
      <c r="R728" s="7"/>
      <c r="S728" s="7"/>
      <c r="T728" s="7"/>
      <c r="U728" s="7"/>
      <c r="V728" s="7"/>
      <c r="W728" s="7"/>
      <c r="X728" s="7"/>
      <c r="Y728" s="7"/>
      <c r="Z728" s="7"/>
    </row>
    <row r="729" spans="1:26" ht="14.5" x14ac:dyDescent="0.35">
      <c r="A729" s="7"/>
      <c r="B729" s="7"/>
      <c r="C729" s="7"/>
      <c r="D729" s="7"/>
      <c r="E729" s="7"/>
      <c r="F729" s="7"/>
      <c r="G729" s="7"/>
      <c r="H729" s="7"/>
      <c r="I729" s="7"/>
      <c r="J729" s="7"/>
      <c r="K729" s="7"/>
      <c r="M729" s="7"/>
      <c r="N729" s="7"/>
      <c r="O729" s="7"/>
      <c r="P729" s="7"/>
      <c r="Q729" s="7"/>
      <c r="R729" s="7"/>
      <c r="S729" s="7"/>
      <c r="T729" s="7"/>
      <c r="U729" s="7"/>
      <c r="V729" s="7"/>
      <c r="W729" s="7"/>
      <c r="X729" s="7"/>
      <c r="Y729" s="7"/>
      <c r="Z729" s="7"/>
    </row>
    <row r="730" spans="1:26" ht="14.5" x14ac:dyDescent="0.35">
      <c r="A730" s="7"/>
      <c r="B730" s="7"/>
      <c r="C730" s="7"/>
      <c r="D730" s="7"/>
      <c r="E730" s="7"/>
      <c r="F730" s="7"/>
      <c r="G730" s="7"/>
      <c r="H730" s="7"/>
      <c r="I730" s="7"/>
      <c r="J730" s="7"/>
      <c r="K730" s="7"/>
      <c r="M730" s="7"/>
      <c r="N730" s="7"/>
      <c r="O730" s="7"/>
      <c r="P730" s="7"/>
      <c r="Q730" s="7"/>
      <c r="R730" s="7"/>
      <c r="S730" s="7"/>
      <c r="T730" s="7"/>
      <c r="U730" s="7"/>
      <c r="V730" s="7"/>
      <c r="W730" s="7"/>
      <c r="X730" s="7"/>
      <c r="Y730" s="7"/>
      <c r="Z730" s="7"/>
    </row>
    <row r="731" spans="1:26" ht="14.5" x14ac:dyDescent="0.35">
      <c r="A731" s="7"/>
      <c r="B731" s="7"/>
      <c r="C731" s="7"/>
      <c r="D731" s="7"/>
      <c r="E731" s="7"/>
      <c r="F731" s="7"/>
      <c r="G731" s="7"/>
      <c r="H731" s="7"/>
      <c r="I731" s="7"/>
      <c r="J731" s="7"/>
      <c r="K731" s="7"/>
      <c r="M731" s="7"/>
      <c r="N731" s="7"/>
      <c r="O731" s="7"/>
      <c r="P731" s="7"/>
      <c r="Q731" s="7"/>
      <c r="R731" s="7"/>
      <c r="S731" s="7"/>
      <c r="T731" s="7"/>
      <c r="U731" s="7"/>
      <c r="V731" s="7"/>
      <c r="W731" s="7"/>
      <c r="X731" s="7"/>
      <c r="Y731" s="7"/>
      <c r="Z731" s="7"/>
    </row>
    <row r="732" spans="1:26" ht="14.5" x14ac:dyDescent="0.35">
      <c r="A732" s="7"/>
      <c r="B732" s="7"/>
      <c r="C732" s="7"/>
      <c r="D732" s="7"/>
      <c r="E732" s="7"/>
      <c r="F732" s="7"/>
      <c r="G732" s="7"/>
      <c r="H732" s="7"/>
      <c r="I732" s="7"/>
      <c r="J732" s="7"/>
      <c r="K732" s="7"/>
      <c r="M732" s="7"/>
      <c r="N732" s="7"/>
      <c r="O732" s="7"/>
      <c r="P732" s="7"/>
      <c r="Q732" s="7"/>
      <c r="R732" s="7"/>
      <c r="S732" s="7"/>
      <c r="T732" s="7"/>
      <c r="U732" s="7"/>
      <c r="V732" s="7"/>
      <c r="W732" s="7"/>
      <c r="X732" s="7"/>
      <c r="Y732" s="7"/>
      <c r="Z732" s="7"/>
    </row>
    <row r="733" spans="1:26" ht="14.5" x14ac:dyDescent="0.35">
      <c r="A733" s="7"/>
      <c r="B733" s="7"/>
      <c r="C733" s="7"/>
      <c r="D733" s="7"/>
      <c r="E733" s="7"/>
      <c r="F733" s="7"/>
      <c r="G733" s="7"/>
      <c r="H733" s="7"/>
      <c r="I733" s="7"/>
      <c r="J733" s="7"/>
      <c r="K733" s="7"/>
      <c r="M733" s="7"/>
      <c r="N733" s="7"/>
      <c r="O733" s="7"/>
      <c r="P733" s="7"/>
      <c r="Q733" s="7"/>
      <c r="R733" s="7"/>
      <c r="S733" s="7"/>
      <c r="T733" s="7"/>
      <c r="U733" s="7"/>
      <c r="V733" s="7"/>
      <c r="W733" s="7"/>
      <c r="X733" s="7"/>
      <c r="Y733" s="7"/>
      <c r="Z733" s="7"/>
    </row>
    <row r="734" spans="1:26" ht="14.5" x14ac:dyDescent="0.35">
      <c r="A734" s="7"/>
      <c r="B734" s="7"/>
      <c r="C734" s="7"/>
      <c r="D734" s="7"/>
      <c r="E734" s="7"/>
      <c r="F734" s="7"/>
      <c r="G734" s="7"/>
      <c r="H734" s="7"/>
      <c r="I734" s="7"/>
      <c r="J734" s="7"/>
      <c r="K734" s="7"/>
      <c r="M734" s="7"/>
      <c r="N734" s="7"/>
      <c r="O734" s="7"/>
      <c r="P734" s="7"/>
      <c r="Q734" s="7"/>
      <c r="R734" s="7"/>
      <c r="S734" s="7"/>
      <c r="T734" s="7"/>
      <c r="U734" s="7"/>
      <c r="V734" s="7"/>
      <c r="W734" s="7"/>
      <c r="X734" s="7"/>
      <c r="Y734" s="7"/>
      <c r="Z734" s="7"/>
    </row>
    <row r="735" spans="1:26" ht="14.5" x14ac:dyDescent="0.35">
      <c r="A735" s="7"/>
      <c r="B735" s="7"/>
      <c r="C735" s="7"/>
      <c r="D735" s="7"/>
      <c r="E735" s="7"/>
      <c r="F735" s="7"/>
      <c r="G735" s="7"/>
      <c r="H735" s="7"/>
      <c r="I735" s="7"/>
      <c r="J735" s="7"/>
      <c r="K735" s="7"/>
      <c r="M735" s="7"/>
      <c r="N735" s="7"/>
      <c r="O735" s="7"/>
      <c r="P735" s="7"/>
      <c r="Q735" s="7"/>
      <c r="R735" s="7"/>
      <c r="S735" s="7"/>
      <c r="T735" s="7"/>
      <c r="U735" s="7"/>
      <c r="V735" s="7"/>
      <c r="W735" s="7"/>
      <c r="X735" s="7"/>
      <c r="Y735" s="7"/>
      <c r="Z735" s="7"/>
    </row>
    <row r="736" spans="1:26" ht="14.5" x14ac:dyDescent="0.35">
      <c r="A736" s="7"/>
      <c r="B736" s="7"/>
      <c r="C736" s="7"/>
      <c r="D736" s="7"/>
      <c r="E736" s="7"/>
      <c r="F736" s="7"/>
      <c r="G736" s="7"/>
      <c r="H736" s="7"/>
      <c r="I736" s="7"/>
      <c r="J736" s="7"/>
      <c r="K736" s="7"/>
      <c r="M736" s="7"/>
      <c r="N736" s="7"/>
      <c r="O736" s="7"/>
      <c r="P736" s="7"/>
      <c r="Q736" s="7"/>
      <c r="R736" s="7"/>
      <c r="S736" s="7"/>
      <c r="T736" s="7"/>
      <c r="U736" s="7"/>
      <c r="V736" s="7"/>
      <c r="W736" s="7"/>
      <c r="X736" s="7"/>
      <c r="Y736" s="7"/>
      <c r="Z736" s="7"/>
    </row>
    <row r="737" spans="1:26" ht="14.5" x14ac:dyDescent="0.35">
      <c r="A737" s="7"/>
      <c r="B737" s="7"/>
      <c r="C737" s="7"/>
      <c r="D737" s="7"/>
      <c r="E737" s="7"/>
      <c r="F737" s="7"/>
      <c r="G737" s="7"/>
      <c r="H737" s="7"/>
      <c r="I737" s="7"/>
      <c r="J737" s="7"/>
      <c r="K737" s="7"/>
      <c r="M737" s="7"/>
      <c r="N737" s="7"/>
      <c r="O737" s="7"/>
      <c r="P737" s="7"/>
      <c r="Q737" s="7"/>
      <c r="R737" s="7"/>
      <c r="S737" s="7"/>
      <c r="T737" s="7"/>
      <c r="U737" s="7"/>
      <c r="V737" s="7"/>
      <c r="W737" s="7"/>
      <c r="X737" s="7"/>
      <c r="Y737" s="7"/>
      <c r="Z737" s="7"/>
    </row>
    <row r="738" spans="1:26" ht="14.5" x14ac:dyDescent="0.35">
      <c r="A738" s="7"/>
      <c r="B738" s="7"/>
      <c r="C738" s="7"/>
      <c r="D738" s="7"/>
      <c r="E738" s="7"/>
      <c r="F738" s="7"/>
      <c r="G738" s="7"/>
      <c r="H738" s="7"/>
      <c r="I738" s="7"/>
      <c r="J738" s="7"/>
      <c r="K738" s="7"/>
      <c r="M738" s="7"/>
      <c r="N738" s="7"/>
      <c r="O738" s="7"/>
      <c r="P738" s="7"/>
      <c r="Q738" s="7"/>
      <c r="R738" s="7"/>
      <c r="S738" s="7"/>
      <c r="T738" s="7"/>
      <c r="U738" s="7"/>
      <c r="V738" s="7"/>
      <c r="W738" s="7"/>
      <c r="X738" s="7"/>
      <c r="Y738" s="7"/>
      <c r="Z738" s="7"/>
    </row>
    <row r="739" spans="1:26" ht="14.5" x14ac:dyDescent="0.35">
      <c r="A739" s="7"/>
      <c r="B739" s="7"/>
      <c r="C739" s="7"/>
      <c r="D739" s="7"/>
      <c r="E739" s="7"/>
      <c r="F739" s="7"/>
      <c r="G739" s="7"/>
      <c r="H739" s="7"/>
      <c r="I739" s="7"/>
      <c r="J739" s="7"/>
      <c r="K739" s="7"/>
      <c r="M739" s="7"/>
      <c r="N739" s="7"/>
      <c r="O739" s="7"/>
      <c r="P739" s="7"/>
      <c r="Q739" s="7"/>
      <c r="R739" s="7"/>
      <c r="S739" s="7"/>
      <c r="T739" s="7"/>
      <c r="U739" s="7"/>
      <c r="V739" s="7"/>
      <c r="W739" s="7"/>
      <c r="X739" s="7"/>
      <c r="Y739" s="7"/>
      <c r="Z739" s="7"/>
    </row>
    <row r="740" spans="1:26" ht="14.5" x14ac:dyDescent="0.35">
      <c r="A740" s="7"/>
      <c r="B740" s="7"/>
      <c r="C740" s="7"/>
      <c r="D740" s="7"/>
      <c r="E740" s="7"/>
      <c r="F740" s="7"/>
      <c r="G740" s="7"/>
      <c r="H740" s="7"/>
      <c r="I740" s="7"/>
      <c r="J740" s="7"/>
      <c r="K740" s="7"/>
      <c r="M740" s="7"/>
      <c r="N740" s="7"/>
      <c r="O740" s="7"/>
      <c r="P740" s="7"/>
      <c r="Q740" s="7"/>
      <c r="R740" s="7"/>
      <c r="S740" s="7"/>
      <c r="T740" s="7"/>
      <c r="U740" s="7"/>
      <c r="V740" s="7"/>
      <c r="W740" s="7"/>
      <c r="X740" s="7"/>
      <c r="Y740" s="7"/>
      <c r="Z740" s="7"/>
    </row>
    <row r="741" spans="1:26" ht="14.5" x14ac:dyDescent="0.35">
      <c r="A741" s="7"/>
      <c r="B741" s="7"/>
      <c r="C741" s="7"/>
      <c r="D741" s="7"/>
      <c r="E741" s="7"/>
      <c r="F741" s="7"/>
      <c r="G741" s="7"/>
      <c r="H741" s="7"/>
      <c r="I741" s="7"/>
      <c r="J741" s="7"/>
      <c r="K741" s="7"/>
      <c r="M741" s="7"/>
      <c r="N741" s="7"/>
      <c r="O741" s="7"/>
      <c r="P741" s="7"/>
      <c r="Q741" s="7"/>
      <c r="R741" s="7"/>
      <c r="S741" s="7"/>
      <c r="T741" s="7"/>
      <c r="U741" s="7"/>
      <c r="V741" s="7"/>
      <c r="W741" s="7"/>
      <c r="X741" s="7"/>
      <c r="Y741" s="7"/>
      <c r="Z741" s="7"/>
    </row>
    <row r="742" spans="1:26" ht="14.5" x14ac:dyDescent="0.35">
      <c r="A742" s="7"/>
      <c r="B742" s="7"/>
      <c r="C742" s="7"/>
      <c r="D742" s="7"/>
      <c r="E742" s="7"/>
      <c r="F742" s="7"/>
      <c r="G742" s="7"/>
      <c r="H742" s="7"/>
      <c r="I742" s="7"/>
      <c r="J742" s="7"/>
      <c r="K742" s="7"/>
      <c r="M742" s="7"/>
      <c r="N742" s="7"/>
      <c r="O742" s="7"/>
      <c r="P742" s="7"/>
      <c r="Q742" s="7"/>
      <c r="R742" s="7"/>
      <c r="S742" s="7"/>
      <c r="T742" s="7"/>
      <c r="U742" s="7"/>
      <c r="V742" s="7"/>
      <c r="W742" s="7"/>
      <c r="X742" s="7"/>
      <c r="Y742" s="7"/>
      <c r="Z742" s="7"/>
    </row>
    <row r="743" spans="1:26" ht="14.5" x14ac:dyDescent="0.35">
      <c r="A743" s="7"/>
      <c r="B743" s="7"/>
      <c r="C743" s="7"/>
      <c r="D743" s="7"/>
      <c r="E743" s="7"/>
      <c r="F743" s="7"/>
      <c r="G743" s="7"/>
      <c r="H743" s="7"/>
      <c r="I743" s="7"/>
      <c r="J743" s="7"/>
      <c r="K743" s="7"/>
      <c r="M743" s="7"/>
      <c r="N743" s="7"/>
      <c r="O743" s="7"/>
      <c r="P743" s="7"/>
      <c r="Q743" s="7"/>
      <c r="R743" s="7"/>
      <c r="S743" s="7"/>
      <c r="T743" s="7"/>
      <c r="U743" s="7"/>
      <c r="V743" s="7"/>
      <c r="W743" s="7"/>
      <c r="X743" s="7"/>
      <c r="Y743" s="7"/>
      <c r="Z743" s="7"/>
    </row>
    <row r="744" spans="1:26" ht="14.5" x14ac:dyDescent="0.35">
      <c r="A744" s="7"/>
      <c r="B744" s="7"/>
      <c r="C744" s="7"/>
      <c r="D744" s="7"/>
      <c r="E744" s="7"/>
      <c r="F744" s="7"/>
      <c r="G744" s="7"/>
      <c r="H744" s="7"/>
      <c r="I744" s="7"/>
      <c r="J744" s="7"/>
      <c r="K744" s="7"/>
      <c r="M744" s="7"/>
      <c r="N744" s="7"/>
      <c r="O744" s="7"/>
      <c r="P744" s="7"/>
      <c r="Q744" s="7"/>
      <c r="R744" s="7"/>
      <c r="S744" s="7"/>
      <c r="T744" s="7"/>
      <c r="U744" s="7"/>
      <c r="V744" s="7"/>
      <c r="W744" s="7"/>
      <c r="X744" s="7"/>
      <c r="Y744" s="7"/>
      <c r="Z744" s="7"/>
    </row>
    <row r="745" spans="1:26" ht="14.5" x14ac:dyDescent="0.35">
      <c r="A745" s="7"/>
      <c r="B745" s="7"/>
      <c r="C745" s="7"/>
      <c r="D745" s="7"/>
      <c r="E745" s="7"/>
      <c r="F745" s="7"/>
      <c r="G745" s="7"/>
      <c r="H745" s="7"/>
      <c r="I745" s="7"/>
      <c r="J745" s="7"/>
      <c r="K745" s="7"/>
      <c r="M745" s="7"/>
      <c r="N745" s="7"/>
      <c r="O745" s="7"/>
      <c r="P745" s="7"/>
      <c r="Q745" s="7"/>
      <c r="R745" s="7"/>
      <c r="S745" s="7"/>
      <c r="T745" s="7"/>
      <c r="U745" s="7"/>
      <c r="V745" s="7"/>
      <c r="W745" s="7"/>
      <c r="X745" s="7"/>
      <c r="Y745" s="7"/>
      <c r="Z745" s="7"/>
    </row>
    <row r="746" spans="1:26" ht="14.5" x14ac:dyDescent="0.35">
      <c r="A746" s="7"/>
      <c r="B746" s="7"/>
      <c r="C746" s="7"/>
      <c r="D746" s="7"/>
      <c r="E746" s="7"/>
      <c r="F746" s="7"/>
      <c r="G746" s="7"/>
      <c r="H746" s="7"/>
      <c r="I746" s="7"/>
      <c r="J746" s="7"/>
      <c r="K746" s="7"/>
      <c r="M746" s="7"/>
      <c r="N746" s="7"/>
      <c r="O746" s="7"/>
      <c r="P746" s="7"/>
      <c r="Q746" s="7"/>
      <c r="R746" s="7"/>
      <c r="S746" s="7"/>
      <c r="T746" s="7"/>
      <c r="U746" s="7"/>
      <c r="V746" s="7"/>
      <c r="W746" s="7"/>
      <c r="X746" s="7"/>
      <c r="Y746" s="7"/>
      <c r="Z746" s="7"/>
    </row>
    <row r="747" spans="1:26" ht="14.5" x14ac:dyDescent="0.35">
      <c r="A747" s="7"/>
      <c r="B747" s="7"/>
      <c r="C747" s="7"/>
      <c r="D747" s="7"/>
      <c r="E747" s="7"/>
      <c r="F747" s="7"/>
      <c r="G747" s="7"/>
      <c r="H747" s="7"/>
      <c r="I747" s="7"/>
      <c r="J747" s="7"/>
      <c r="K747" s="7"/>
      <c r="M747" s="7"/>
      <c r="N747" s="7"/>
      <c r="O747" s="7"/>
      <c r="P747" s="7"/>
      <c r="Q747" s="7"/>
      <c r="R747" s="7"/>
      <c r="S747" s="7"/>
      <c r="T747" s="7"/>
      <c r="U747" s="7"/>
      <c r="V747" s="7"/>
      <c r="W747" s="7"/>
      <c r="X747" s="7"/>
      <c r="Y747" s="7"/>
      <c r="Z747" s="7"/>
    </row>
    <row r="748" spans="1:26" ht="14.5" x14ac:dyDescent="0.35">
      <c r="A748" s="7"/>
      <c r="B748" s="7"/>
      <c r="C748" s="7"/>
      <c r="D748" s="7"/>
      <c r="E748" s="7"/>
      <c r="F748" s="7"/>
      <c r="G748" s="7"/>
      <c r="H748" s="7"/>
      <c r="I748" s="7"/>
      <c r="J748" s="7"/>
      <c r="K748" s="7"/>
      <c r="M748" s="7"/>
      <c r="N748" s="7"/>
      <c r="O748" s="7"/>
      <c r="P748" s="7"/>
      <c r="Q748" s="7"/>
      <c r="R748" s="7"/>
      <c r="S748" s="7"/>
      <c r="T748" s="7"/>
      <c r="U748" s="7"/>
      <c r="V748" s="7"/>
      <c r="W748" s="7"/>
      <c r="X748" s="7"/>
      <c r="Y748" s="7"/>
      <c r="Z748" s="7"/>
    </row>
    <row r="749" spans="1:26" ht="14.5" x14ac:dyDescent="0.35">
      <c r="A749" s="7"/>
      <c r="B749" s="7"/>
      <c r="C749" s="7"/>
      <c r="D749" s="7"/>
      <c r="E749" s="7"/>
      <c r="F749" s="7"/>
      <c r="G749" s="7"/>
      <c r="H749" s="7"/>
      <c r="I749" s="7"/>
      <c r="J749" s="7"/>
      <c r="K749" s="7"/>
      <c r="M749" s="7"/>
      <c r="N749" s="7"/>
      <c r="O749" s="7"/>
      <c r="P749" s="7"/>
      <c r="Q749" s="7"/>
      <c r="R749" s="7"/>
      <c r="S749" s="7"/>
      <c r="T749" s="7"/>
      <c r="U749" s="7"/>
      <c r="V749" s="7"/>
      <c r="W749" s="7"/>
      <c r="X749" s="7"/>
      <c r="Y749" s="7"/>
      <c r="Z749" s="7"/>
    </row>
    <row r="750" spans="1:26" ht="14.5" x14ac:dyDescent="0.35">
      <c r="A750" s="7"/>
      <c r="B750" s="7"/>
      <c r="C750" s="7"/>
      <c r="D750" s="7"/>
      <c r="E750" s="7"/>
      <c r="F750" s="7"/>
      <c r="G750" s="7"/>
      <c r="H750" s="7"/>
      <c r="I750" s="7"/>
      <c r="J750" s="7"/>
      <c r="K750" s="7"/>
      <c r="M750" s="7"/>
      <c r="N750" s="7"/>
      <c r="O750" s="7"/>
      <c r="P750" s="7"/>
      <c r="Q750" s="7"/>
      <c r="R750" s="7"/>
      <c r="S750" s="7"/>
      <c r="T750" s="7"/>
      <c r="U750" s="7"/>
      <c r="V750" s="7"/>
      <c r="W750" s="7"/>
      <c r="X750" s="7"/>
      <c r="Y750" s="7"/>
      <c r="Z750" s="7"/>
    </row>
    <row r="751" spans="1:26" ht="14.5" x14ac:dyDescent="0.35">
      <c r="A751" s="7"/>
      <c r="B751" s="7"/>
      <c r="C751" s="7"/>
      <c r="D751" s="7"/>
      <c r="E751" s="7"/>
      <c r="F751" s="7"/>
      <c r="G751" s="7"/>
      <c r="H751" s="7"/>
      <c r="I751" s="7"/>
      <c r="J751" s="7"/>
      <c r="K751" s="7"/>
      <c r="M751" s="7"/>
      <c r="N751" s="7"/>
      <c r="O751" s="7"/>
      <c r="P751" s="7"/>
      <c r="Q751" s="7"/>
      <c r="R751" s="7"/>
      <c r="S751" s="7"/>
      <c r="T751" s="7"/>
      <c r="U751" s="7"/>
      <c r="V751" s="7"/>
      <c r="W751" s="7"/>
      <c r="X751" s="7"/>
      <c r="Y751" s="7"/>
      <c r="Z751" s="7"/>
    </row>
  </sheetData>
  <mergeCells count="65">
    <mergeCell ref="B26:I26"/>
    <mergeCell ref="C23:D23"/>
    <mergeCell ref="G10:H10"/>
    <mergeCell ref="K26:L26"/>
    <mergeCell ref="B144:L144"/>
    <mergeCell ref="C22:D22"/>
    <mergeCell ref="D15:E15"/>
    <mergeCell ref="D17:E17"/>
    <mergeCell ref="G14:H14"/>
    <mergeCell ref="G11:H11"/>
    <mergeCell ref="D12:E12"/>
    <mergeCell ref="G12:H12"/>
    <mergeCell ref="G16:H16"/>
    <mergeCell ref="B16:E16"/>
    <mergeCell ref="G19:H19"/>
    <mergeCell ref="D19:E19"/>
    <mergeCell ref="K10:L10"/>
    <mergeCell ref="G5:I5"/>
    <mergeCell ref="K4:L4"/>
    <mergeCell ref="D4:E4"/>
    <mergeCell ref="B4:C4"/>
    <mergeCell ref="B5:C7"/>
    <mergeCell ref="K5:L5"/>
    <mergeCell ref="G9:H9"/>
    <mergeCell ref="B9:C9"/>
    <mergeCell ref="G4:H4"/>
    <mergeCell ref="G8:H8"/>
    <mergeCell ref="G6:H6"/>
    <mergeCell ref="G7:H7"/>
    <mergeCell ref="C21:D21"/>
    <mergeCell ref="C20:D20"/>
    <mergeCell ref="B18:C18"/>
    <mergeCell ref="B17:C17"/>
    <mergeCell ref="B8:C8"/>
    <mergeCell ref="B10:C10"/>
    <mergeCell ref="B13:C13"/>
    <mergeCell ref="D18:E18"/>
    <mergeCell ref="B19:C19"/>
    <mergeCell ref="D13:E13"/>
    <mergeCell ref="B11:C11"/>
    <mergeCell ref="B12:C12"/>
    <mergeCell ref="K15:L15"/>
    <mergeCell ref="B15:C15"/>
    <mergeCell ref="G17:H17"/>
    <mergeCell ref="G18:H18"/>
    <mergeCell ref="K18:K19"/>
    <mergeCell ref="L18:L19"/>
    <mergeCell ref="G15:I15"/>
    <mergeCell ref="G13:H13"/>
    <mergeCell ref="D5:E5"/>
    <mergeCell ref="D7:E7"/>
    <mergeCell ref="D6:E6"/>
    <mergeCell ref="D11:E11"/>
    <mergeCell ref="D9:E9"/>
    <mergeCell ref="D10:E10"/>
    <mergeCell ref="D8:E8"/>
    <mergeCell ref="G27:G28"/>
    <mergeCell ref="H27:H28"/>
    <mergeCell ref="K27:K28"/>
    <mergeCell ref="L27:L28"/>
    <mergeCell ref="B27:B28"/>
    <mergeCell ref="C27:C28"/>
    <mergeCell ref="D27:D28"/>
    <mergeCell ref="E27:E28"/>
    <mergeCell ref="F27:F28"/>
  </mergeCells>
  <dataValidations disablePrompts="1" count="1">
    <dataValidation type="list" allowBlank="1" showErrorMessage="1" sqref="I12" xr:uid="{00000000-0002-0000-0000-000000000000}">
      <formula1>"SEMI-ANNUALLY,MONTHLY,QUARTERLY,ANNUALLY"</formula1>
    </dataValidation>
  </dataValidations>
  <hyperlinks>
    <hyperlink ref="B144:L144" r:id="rId1" display="CLICK HERE TO CREATE IN SMARTSHEET" xr:uid="{F6CF3586-E23B-46EA-8D28-E0207A7EB89C}"/>
  </hyperlinks>
  <pageMargins left="0.7" right="0.7" top="0.75" bottom="0.75" header="0.3" footer="0.3"/>
  <pageSetup orientation="portrait" horizontalDpi="4294967293" verticalDpi="4294967293"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H1000"/>
  <sheetViews>
    <sheetView showGridLines="0" workbookViewId="0">
      <selection activeCell="L31" sqref="L31"/>
    </sheetView>
  </sheetViews>
  <sheetFormatPr defaultColWidth="15.08984375" defaultRowHeight="15" customHeight="1" x14ac:dyDescent="0.35"/>
  <cols>
    <col min="1" max="1" width="3" customWidth="1"/>
    <col min="2" max="2" width="7.453125" customWidth="1"/>
    <col min="3" max="3" width="10.453125" customWidth="1"/>
    <col min="4" max="4" width="10.81640625" customWidth="1"/>
    <col min="5" max="5" width="12.08984375" customWidth="1"/>
    <col min="6" max="6" width="13" customWidth="1"/>
    <col min="7" max="7" width="11.36328125" customWidth="1"/>
    <col min="8" max="8" width="12" customWidth="1"/>
    <col min="9" max="9" width="3" customWidth="1"/>
    <col min="10" max="27" width="7.453125" customWidth="1"/>
  </cols>
  <sheetData>
    <row r="1" spans="2:8" ht="36" customHeight="1" x14ac:dyDescent="0.35">
      <c r="B1" s="65" t="s">
        <v>0</v>
      </c>
      <c r="C1" s="1"/>
      <c r="D1" s="1"/>
      <c r="E1" s="1"/>
      <c r="F1" s="1"/>
      <c r="G1" s="1"/>
      <c r="H1" s="3"/>
    </row>
    <row r="2" spans="2:8" s="40" customFormat="1" ht="36" customHeight="1" x14ac:dyDescent="0.35">
      <c r="B2" s="66" t="s">
        <v>1</v>
      </c>
      <c r="C2" s="67" t="s">
        <v>3</v>
      </c>
      <c r="D2" s="63" t="s">
        <v>4</v>
      </c>
      <c r="E2" s="68" t="s">
        <v>5</v>
      </c>
      <c r="F2" s="68" t="s">
        <v>7</v>
      </c>
      <c r="G2" s="68" t="s">
        <v>8</v>
      </c>
      <c r="H2" s="69" t="s">
        <v>9</v>
      </c>
    </row>
    <row r="3" spans="2:8" ht="14.5" x14ac:dyDescent="0.35">
      <c r="B3" s="70"/>
      <c r="C3" s="71"/>
      <c r="D3" s="71"/>
      <c r="E3" s="71"/>
      <c r="F3" s="71"/>
      <c r="G3" s="71"/>
      <c r="H3" s="72">
        <f>'Home Equity Loan Amortization'!I28</f>
        <v>450000</v>
      </c>
    </row>
    <row r="4" spans="2:8" ht="14.5" x14ac:dyDescent="0.35">
      <c r="B4" s="71">
        <f t="shared" ref="B4:B67" si="0">IF(H3="","",IF(OR(B3&gt;=nper,ROUND(H3,2)&lt;=0),"",B3+1))</f>
        <v>1</v>
      </c>
      <c r="C4" s="73">
        <f>IF(B4="","",IF(OR('Home Equity Loan Amortization'!$E$20=26,'Home Equity Loan Amortization'!$E$20=52),IF('Home Equity Loan Amortization'!$E$20=26,IF(B4=1,'Home Equity Loan Amortization'!$I$13,C3+14),IF('Home Equity Loan Amortization'!$E$20=52,IF(B4=1,'Home Equity Loan Amortization'!$I$13,C3+7),"n/a")),IF('Home Equity Loan Amortization'!$E$20=24,DATE(YEAR('Home Equity Loan Amortization'!$I$13),MONTH('Home Equity Loan Amortization'!$I$13)+(B4-1)/2+IF(AND(DAY('Home Equity Loan Amortization'!$I$13)&gt;=15,MOD(B4,2)=0),1,0),IF(MOD(B4,2)=0,IF(DAY('Home Equity Loan Amortization'!$I$13)&gt;=15,DAY('Home Equity Loan Amortization'!$I$13)-14,DAY('Home Equity Loan Amortization'!$I$13)+14),DAY('Home Equity Loan Amortization'!$I$13))),IF(DAY(DATE(YEAR('Home Equity Loan Amortization'!$I$13),MONTH('Home Equity Loan Amortization'!$I$13)+B4-1,DAY('Home Equity Loan Amortization'!$I$13)))&lt;&gt;DAY('Home Equity Loan Amortization'!$I$13),DATE(YEAR('Home Equity Loan Amortization'!$I$13),MONTH('Home Equity Loan Amortization'!$I$13)+B4,0),DATE(YEAR('Home Equity Loan Amortization'!$I$13),MONTH('Home Equity Loan Amortization'!$I$13)+B4-1,DAY('Home Equity Loan Amortization'!$I$13))))))</f>
        <v>43221</v>
      </c>
      <c r="D4" s="74">
        <f>IF(B4="","",'Home Equity Loan Amortization'!$I$10)</f>
        <v>4.4999999999999998E-2</v>
      </c>
      <c r="E4" s="72">
        <f>IF(B4="","",ROUND((((1+D4/12)^(12/'Home Equity Loan Amortization'!$E$20))-1)*H3,2))</f>
        <v>10220.4</v>
      </c>
      <c r="F4" s="72">
        <f t="shared" ref="F4:F67" si="1">IF(B4="","",IF(B4=nper,H3+E4,MIN(H3+E4,IF(D4=D3,F3,ROUND(-PMT(((1+D4/CP)^(CP/periods_per_year))-1,nper-B4+1,H3),2)))))</f>
        <v>28256.46</v>
      </c>
      <c r="G4" s="72">
        <f t="shared" ref="G4:G476" si="2">IF(B4="","",F4-E4)</f>
        <v>18036.059999999998</v>
      </c>
      <c r="H4" s="72">
        <f t="shared" ref="H4:H446" si="3">IF(B4="","",H3-G4)</f>
        <v>431963.94</v>
      </c>
    </row>
    <row r="5" spans="2:8" ht="14.5" x14ac:dyDescent="0.35">
      <c r="B5" s="71">
        <f t="shared" si="0"/>
        <v>2</v>
      </c>
      <c r="C5" s="73">
        <f>IF(B5="","",IF(OR('Home Equity Loan Amortization'!$E$20=26,'Home Equity Loan Amortization'!$E$20=52),IF('Home Equity Loan Amortization'!$E$20=26,IF(B5=1,'Home Equity Loan Amortization'!$I$13,C4+14),IF('Home Equity Loan Amortization'!$E$20=52,IF(B5=1,'Home Equity Loan Amortization'!$I$13,C4+7),"n/a")),IF('Home Equity Loan Amortization'!$E$20=24,DATE(YEAR('Home Equity Loan Amortization'!$I$13),MONTH('Home Equity Loan Amortization'!$I$13)+(B5-1)/2+IF(AND(DAY('Home Equity Loan Amortization'!$I$13)&gt;=15,MOD(B5,2)=0),1,0),IF(MOD(B5,2)=0,IF(DAY('Home Equity Loan Amortization'!$I$13)&gt;=15,DAY('Home Equity Loan Amortization'!$I$13)-14,DAY('Home Equity Loan Amortization'!$I$13)+14),DAY('Home Equity Loan Amortization'!$I$13))),IF(DAY(DATE(YEAR('Home Equity Loan Amortization'!$I$13),MONTH('Home Equity Loan Amortization'!$I$13)+B5-1,DAY('Home Equity Loan Amortization'!$I$13)))&lt;&gt;DAY('Home Equity Loan Amortization'!$I$13),DATE(YEAR('Home Equity Loan Amortization'!$I$13),MONTH('Home Equity Loan Amortization'!$I$13)+B5,0),DATE(YEAR('Home Equity Loan Amortization'!$I$13),MONTH('Home Equity Loan Amortization'!$I$13)+B5-1,DAY('Home Equity Loan Amortization'!$I$13))))))</f>
        <v>43252</v>
      </c>
      <c r="D5" s="74">
        <f>IF(B5="","",'Home Equity Loan Amortization'!$I$10)</f>
        <v>4.4999999999999998E-2</v>
      </c>
      <c r="E5" s="72">
        <f>IF(B5="","",ROUND((((1+D5/12)^(12/'Home Equity Loan Amortization'!$E$20))-1)*H4,2))</f>
        <v>9810.76</v>
      </c>
      <c r="F5" s="72">
        <f t="shared" si="1"/>
        <v>28256.46</v>
      </c>
      <c r="G5" s="72">
        <f t="shared" si="2"/>
        <v>18445.699999999997</v>
      </c>
      <c r="H5" s="72">
        <f t="shared" si="3"/>
        <v>413518.24</v>
      </c>
    </row>
    <row r="6" spans="2:8" ht="14.5" x14ac:dyDescent="0.35">
      <c r="B6" s="71">
        <f t="shared" si="0"/>
        <v>3</v>
      </c>
      <c r="C6" s="73">
        <f>IF(B6="","",IF(OR('Home Equity Loan Amortization'!$E$20=26,'Home Equity Loan Amortization'!$E$20=52),IF('Home Equity Loan Amortization'!$E$20=26,IF(B6=1,'Home Equity Loan Amortization'!$I$13,C5+14),IF('Home Equity Loan Amortization'!$E$20=52,IF(B6=1,'Home Equity Loan Amortization'!$I$13,C5+7),"n/a")),IF('Home Equity Loan Amortization'!$E$20=24,DATE(YEAR('Home Equity Loan Amortization'!$I$13),MONTH('Home Equity Loan Amortization'!$I$13)+(B6-1)/2+IF(AND(DAY('Home Equity Loan Amortization'!$I$13)&gt;=15,MOD(B6,2)=0),1,0),IF(MOD(B6,2)=0,IF(DAY('Home Equity Loan Amortization'!$I$13)&gt;=15,DAY('Home Equity Loan Amortization'!$I$13)-14,DAY('Home Equity Loan Amortization'!$I$13)+14),DAY('Home Equity Loan Amortization'!$I$13))),IF(DAY(DATE(YEAR('Home Equity Loan Amortization'!$I$13),MONTH('Home Equity Loan Amortization'!$I$13)+B6-1,DAY('Home Equity Loan Amortization'!$I$13)))&lt;&gt;DAY('Home Equity Loan Amortization'!$I$13),DATE(YEAR('Home Equity Loan Amortization'!$I$13),MONTH('Home Equity Loan Amortization'!$I$13)+B6,0),DATE(YEAR('Home Equity Loan Amortization'!$I$13),MONTH('Home Equity Loan Amortization'!$I$13)+B6-1,DAY('Home Equity Loan Amortization'!$I$13))))))</f>
        <v>43282</v>
      </c>
      <c r="D6" s="74">
        <f>IF(B6="","",'Home Equity Loan Amortization'!$I$10)</f>
        <v>4.4999999999999998E-2</v>
      </c>
      <c r="E6" s="72">
        <f>IF(B6="","",ROUND((((1+D6/12)^(12/'Home Equity Loan Amortization'!$E$20))-1)*H5,2))</f>
        <v>9391.82</v>
      </c>
      <c r="F6" s="72">
        <f t="shared" si="1"/>
        <v>28256.46</v>
      </c>
      <c r="G6" s="72">
        <f t="shared" si="2"/>
        <v>18864.64</v>
      </c>
      <c r="H6" s="72">
        <f t="shared" si="3"/>
        <v>394653.6</v>
      </c>
    </row>
    <row r="7" spans="2:8" ht="14.5" x14ac:dyDescent="0.35">
      <c r="B7" s="71">
        <f t="shared" si="0"/>
        <v>4</v>
      </c>
      <c r="C7" s="73">
        <f>IF(B7="","",IF(OR('Home Equity Loan Amortization'!$E$20=26,'Home Equity Loan Amortization'!$E$20=52),IF('Home Equity Loan Amortization'!$E$20=26,IF(B7=1,'Home Equity Loan Amortization'!$I$13,C6+14),IF('Home Equity Loan Amortization'!$E$20=52,IF(B7=1,'Home Equity Loan Amortization'!$I$13,C6+7),"n/a")),IF('Home Equity Loan Amortization'!$E$20=24,DATE(YEAR('Home Equity Loan Amortization'!$I$13),MONTH('Home Equity Loan Amortization'!$I$13)+(B7-1)/2+IF(AND(DAY('Home Equity Loan Amortization'!$I$13)&gt;=15,MOD(B7,2)=0),1,0),IF(MOD(B7,2)=0,IF(DAY('Home Equity Loan Amortization'!$I$13)&gt;=15,DAY('Home Equity Loan Amortization'!$I$13)-14,DAY('Home Equity Loan Amortization'!$I$13)+14),DAY('Home Equity Loan Amortization'!$I$13))),IF(DAY(DATE(YEAR('Home Equity Loan Amortization'!$I$13),MONTH('Home Equity Loan Amortization'!$I$13)+B7-1,DAY('Home Equity Loan Amortization'!$I$13)))&lt;&gt;DAY('Home Equity Loan Amortization'!$I$13),DATE(YEAR('Home Equity Loan Amortization'!$I$13),MONTH('Home Equity Loan Amortization'!$I$13)+B7,0),DATE(YEAR('Home Equity Loan Amortization'!$I$13),MONTH('Home Equity Loan Amortization'!$I$13)+B7-1,DAY('Home Equity Loan Amortization'!$I$13))))))</f>
        <v>43313</v>
      </c>
      <c r="D7" s="74">
        <f>IF(B7="","",'Home Equity Loan Amortization'!$I$10)</f>
        <v>4.4999999999999998E-2</v>
      </c>
      <c r="E7" s="72">
        <f>IF(B7="","",ROUND((((1+D7/12)^(12/'Home Equity Loan Amortization'!$E$20))-1)*H6,2))</f>
        <v>8963.3700000000008</v>
      </c>
      <c r="F7" s="72">
        <f t="shared" si="1"/>
        <v>28256.46</v>
      </c>
      <c r="G7" s="72">
        <f t="shared" si="2"/>
        <v>19293.089999999997</v>
      </c>
      <c r="H7" s="72">
        <f t="shared" si="3"/>
        <v>375360.51</v>
      </c>
    </row>
    <row r="8" spans="2:8" ht="14.5" x14ac:dyDescent="0.35">
      <c r="B8" s="71">
        <f t="shared" si="0"/>
        <v>5</v>
      </c>
      <c r="C8" s="73">
        <f>IF(B8="","",IF(OR('Home Equity Loan Amortization'!$E$20=26,'Home Equity Loan Amortization'!$E$20=52),IF('Home Equity Loan Amortization'!$E$20=26,IF(B8=1,'Home Equity Loan Amortization'!$I$13,C7+14),IF('Home Equity Loan Amortization'!$E$20=52,IF(B8=1,'Home Equity Loan Amortization'!$I$13,C7+7),"n/a")),IF('Home Equity Loan Amortization'!$E$20=24,DATE(YEAR('Home Equity Loan Amortization'!$I$13),MONTH('Home Equity Loan Amortization'!$I$13)+(B8-1)/2+IF(AND(DAY('Home Equity Loan Amortization'!$I$13)&gt;=15,MOD(B8,2)=0),1,0),IF(MOD(B8,2)=0,IF(DAY('Home Equity Loan Amortization'!$I$13)&gt;=15,DAY('Home Equity Loan Amortization'!$I$13)-14,DAY('Home Equity Loan Amortization'!$I$13)+14),DAY('Home Equity Loan Amortization'!$I$13))),IF(DAY(DATE(YEAR('Home Equity Loan Amortization'!$I$13),MONTH('Home Equity Loan Amortization'!$I$13)+B8-1,DAY('Home Equity Loan Amortization'!$I$13)))&lt;&gt;DAY('Home Equity Loan Amortization'!$I$13),DATE(YEAR('Home Equity Loan Amortization'!$I$13),MONTH('Home Equity Loan Amortization'!$I$13)+B8,0),DATE(YEAR('Home Equity Loan Amortization'!$I$13),MONTH('Home Equity Loan Amortization'!$I$13)+B8-1,DAY('Home Equity Loan Amortization'!$I$13))))))</f>
        <v>43344</v>
      </c>
      <c r="D8" s="74">
        <f>IF(B8="","",'Home Equity Loan Amortization'!$I$10)</f>
        <v>4.4999999999999998E-2</v>
      </c>
      <c r="E8" s="72">
        <f>IF(B8="","",ROUND((((1+D8/12)^(12/'Home Equity Loan Amortization'!$E$20))-1)*H7,2))</f>
        <v>8525.19</v>
      </c>
      <c r="F8" s="72">
        <f t="shared" si="1"/>
        <v>28256.46</v>
      </c>
      <c r="G8" s="72">
        <f t="shared" si="2"/>
        <v>19731.269999999997</v>
      </c>
      <c r="H8" s="72">
        <f t="shared" si="3"/>
        <v>355629.24</v>
      </c>
    </row>
    <row r="9" spans="2:8" ht="14.5" x14ac:dyDescent="0.35">
      <c r="B9" s="71">
        <f t="shared" si="0"/>
        <v>6</v>
      </c>
      <c r="C9" s="73">
        <f>IF(B9="","",IF(OR('Home Equity Loan Amortization'!$E$20=26,'Home Equity Loan Amortization'!$E$20=52),IF('Home Equity Loan Amortization'!$E$20=26,IF(B9=1,'Home Equity Loan Amortization'!$I$13,C8+14),IF('Home Equity Loan Amortization'!$E$20=52,IF(B9=1,'Home Equity Loan Amortization'!$I$13,C8+7),"n/a")),IF('Home Equity Loan Amortization'!$E$20=24,DATE(YEAR('Home Equity Loan Amortization'!$I$13),MONTH('Home Equity Loan Amortization'!$I$13)+(B9-1)/2+IF(AND(DAY('Home Equity Loan Amortization'!$I$13)&gt;=15,MOD(B9,2)=0),1,0),IF(MOD(B9,2)=0,IF(DAY('Home Equity Loan Amortization'!$I$13)&gt;=15,DAY('Home Equity Loan Amortization'!$I$13)-14,DAY('Home Equity Loan Amortization'!$I$13)+14),DAY('Home Equity Loan Amortization'!$I$13))),IF(DAY(DATE(YEAR('Home Equity Loan Amortization'!$I$13),MONTH('Home Equity Loan Amortization'!$I$13)+B9-1,DAY('Home Equity Loan Amortization'!$I$13)))&lt;&gt;DAY('Home Equity Loan Amortization'!$I$13),DATE(YEAR('Home Equity Loan Amortization'!$I$13),MONTH('Home Equity Loan Amortization'!$I$13)+B9,0),DATE(YEAR('Home Equity Loan Amortization'!$I$13),MONTH('Home Equity Loan Amortization'!$I$13)+B9-1,DAY('Home Equity Loan Amortization'!$I$13))))))</f>
        <v>43374</v>
      </c>
      <c r="D9" s="74">
        <f>IF(B9="","",'Home Equity Loan Amortization'!$I$10)</f>
        <v>4.4999999999999998E-2</v>
      </c>
      <c r="E9" s="72">
        <f>IF(B9="","",ROUND((((1+D9/12)^(12/'Home Equity Loan Amortization'!$E$20))-1)*H8,2))</f>
        <v>8077.05</v>
      </c>
      <c r="F9" s="72">
        <f t="shared" si="1"/>
        <v>28256.46</v>
      </c>
      <c r="G9" s="72">
        <f t="shared" si="2"/>
        <v>20179.41</v>
      </c>
      <c r="H9" s="72">
        <f t="shared" si="3"/>
        <v>335449.83</v>
      </c>
    </row>
    <row r="10" spans="2:8" ht="14.5" x14ac:dyDescent="0.35">
      <c r="B10" s="71">
        <f t="shared" si="0"/>
        <v>7</v>
      </c>
      <c r="C10" s="73">
        <f>IF(B10="","",IF(OR('Home Equity Loan Amortization'!$E$20=26,'Home Equity Loan Amortization'!$E$20=52),IF('Home Equity Loan Amortization'!$E$20=26,IF(B10=1,'Home Equity Loan Amortization'!$I$13,C9+14),IF('Home Equity Loan Amortization'!$E$20=52,IF(B10=1,'Home Equity Loan Amortization'!$I$13,C9+7),"n/a")),IF('Home Equity Loan Amortization'!$E$20=24,DATE(YEAR('Home Equity Loan Amortization'!$I$13),MONTH('Home Equity Loan Amortization'!$I$13)+(B10-1)/2+IF(AND(DAY('Home Equity Loan Amortization'!$I$13)&gt;=15,MOD(B10,2)=0),1,0),IF(MOD(B10,2)=0,IF(DAY('Home Equity Loan Amortization'!$I$13)&gt;=15,DAY('Home Equity Loan Amortization'!$I$13)-14,DAY('Home Equity Loan Amortization'!$I$13)+14),DAY('Home Equity Loan Amortization'!$I$13))),IF(DAY(DATE(YEAR('Home Equity Loan Amortization'!$I$13),MONTH('Home Equity Loan Amortization'!$I$13)+B10-1,DAY('Home Equity Loan Amortization'!$I$13)))&lt;&gt;DAY('Home Equity Loan Amortization'!$I$13),DATE(YEAR('Home Equity Loan Amortization'!$I$13),MONTH('Home Equity Loan Amortization'!$I$13)+B10,0),DATE(YEAR('Home Equity Loan Amortization'!$I$13),MONTH('Home Equity Loan Amortization'!$I$13)+B10-1,DAY('Home Equity Loan Amortization'!$I$13))))))</f>
        <v>43405</v>
      </c>
      <c r="D10" s="74">
        <f>IF(B10="","",'Home Equity Loan Amortization'!$I$10)</f>
        <v>4.4999999999999998E-2</v>
      </c>
      <c r="E10" s="72">
        <f>IF(B10="","",ROUND((((1+D10/12)^(12/'Home Equity Loan Amortization'!$E$20))-1)*H9,2))</f>
        <v>7618.73</v>
      </c>
      <c r="F10" s="72">
        <f t="shared" si="1"/>
        <v>28256.46</v>
      </c>
      <c r="G10" s="72">
        <f t="shared" si="2"/>
        <v>20637.73</v>
      </c>
      <c r="H10" s="72">
        <f t="shared" si="3"/>
        <v>314812.10000000003</v>
      </c>
    </row>
    <row r="11" spans="2:8" ht="14.5" x14ac:dyDescent="0.35">
      <c r="B11" s="71">
        <f t="shared" si="0"/>
        <v>8</v>
      </c>
      <c r="C11" s="73">
        <f>IF(B11="","",IF(OR('Home Equity Loan Amortization'!$E$20=26,'Home Equity Loan Amortization'!$E$20=52),IF('Home Equity Loan Amortization'!$E$20=26,IF(B11=1,'Home Equity Loan Amortization'!$I$13,C10+14),IF('Home Equity Loan Amortization'!$E$20=52,IF(B11=1,'Home Equity Loan Amortization'!$I$13,C10+7),"n/a")),IF('Home Equity Loan Amortization'!$E$20=24,DATE(YEAR('Home Equity Loan Amortization'!$I$13),MONTH('Home Equity Loan Amortization'!$I$13)+(B11-1)/2+IF(AND(DAY('Home Equity Loan Amortization'!$I$13)&gt;=15,MOD(B11,2)=0),1,0),IF(MOD(B11,2)=0,IF(DAY('Home Equity Loan Amortization'!$I$13)&gt;=15,DAY('Home Equity Loan Amortization'!$I$13)-14,DAY('Home Equity Loan Amortization'!$I$13)+14),DAY('Home Equity Loan Amortization'!$I$13))),IF(DAY(DATE(YEAR('Home Equity Loan Amortization'!$I$13),MONTH('Home Equity Loan Amortization'!$I$13)+B11-1,DAY('Home Equity Loan Amortization'!$I$13)))&lt;&gt;DAY('Home Equity Loan Amortization'!$I$13),DATE(YEAR('Home Equity Loan Amortization'!$I$13),MONTH('Home Equity Loan Amortization'!$I$13)+B11,0),DATE(YEAR('Home Equity Loan Amortization'!$I$13),MONTH('Home Equity Loan Amortization'!$I$13)+B11-1,DAY('Home Equity Loan Amortization'!$I$13))))))</f>
        <v>43435</v>
      </c>
      <c r="D11" s="74">
        <f>IF(B11="","",'Home Equity Loan Amortization'!$I$10)</f>
        <v>4.4999999999999998E-2</v>
      </c>
      <c r="E11" s="72">
        <f>IF(B11="","",ROUND((((1+D11/12)^(12/'Home Equity Loan Amortization'!$E$20))-1)*H10,2))</f>
        <v>7150.01</v>
      </c>
      <c r="F11" s="72">
        <f t="shared" si="1"/>
        <v>28256.46</v>
      </c>
      <c r="G11" s="72">
        <f t="shared" si="2"/>
        <v>21106.449999999997</v>
      </c>
      <c r="H11" s="72">
        <f t="shared" si="3"/>
        <v>293705.65000000002</v>
      </c>
    </row>
    <row r="12" spans="2:8" ht="14.5" x14ac:dyDescent="0.35">
      <c r="B12" s="71">
        <f t="shared" si="0"/>
        <v>9</v>
      </c>
      <c r="C12" s="73">
        <f>IF(B12="","",IF(OR('Home Equity Loan Amortization'!$E$20=26,'Home Equity Loan Amortization'!$E$20=52),IF('Home Equity Loan Amortization'!$E$20=26,IF(B12=1,'Home Equity Loan Amortization'!$I$13,C11+14),IF('Home Equity Loan Amortization'!$E$20=52,IF(B12=1,'Home Equity Loan Amortization'!$I$13,C11+7),"n/a")),IF('Home Equity Loan Amortization'!$E$20=24,DATE(YEAR('Home Equity Loan Amortization'!$I$13),MONTH('Home Equity Loan Amortization'!$I$13)+(B12-1)/2+IF(AND(DAY('Home Equity Loan Amortization'!$I$13)&gt;=15,MOD(B12,2)=0),1,0),IF(MOD(B12,2)=0,IF(DAY('Home Equity Loan Amortization'!$I$13)&gt;=15,DAY('Home Equity Loan Amortization'!$I$13)-14,DAY('Home Equity Loan Amortization'!$I$13)+14),DAY('Home Equity Loan Amortization'!$I$13))),IF(DAY(DATE(YEAR('Home Equity Loan Amortization'!$I$13),MONTH('Home Equity Loan Amortization'!$I$13)+B12-1,DAY('Home Equity Loan Amortization'!$I$13)))&lt;&gt;DAY('Home Equity Loan Amortization'!$I$13),DATE(YEAR('Home Equity Loan Amortization'!$I$13),MONTH('Home Equity Loan Amortization'!$I$13)+B12,0),DATE(YEAR('Home Equity Loan Amortization'!$I$13),MONTH('Home Equity Loan Amortization'!$I$13)+B12-1,DAY('Home Equity Loan Amortization'!$I$13))))))</f>
        <v>43466</v>
      </c>
      <c r="D12" s="74">
        <f>IF(B12="","",'Home Equity Loan Amortization'!$I$10)</f>
        <v>4.4999999999999998E-2</v>
      </c>
      <c r="E12" s="72">
        <f>IF(B12="","",ROUND((((1+D12/12)^(12/'Home Equity Loan Amortization'!$E$20))-1)*H11,2))</f>
        <v>6670.64</v>
      </c>
      <c r="F12" s="72">
        <f t="shared" si="1"/>
        <v>28256.46</v>
      </c>
      <c r="G12" s="72">
        <f t="shared" si="2"/>
        <v>21585.82</v>
      </c>
      <c r="H12" s="72">
        <f t="shared" si="3"/>
        <v>272119.83</v>
      </c>
    </row>
    <row r="13" spans="2:8" ht="14.5" x14ac:dyDescent="0.35">
      <c r="B13" s="71">
        <f t="shared" si="0"/>
        <v>10</v>
      </c>
      <c r="C13" s="73">
        <f>IF(B13="","",IF(OR('Home Equity Loan Amortization'!$E$20=26,'Home Equity Loan Amortization'!$E$20=52),IF('Home Equity Loan Amortization'!$E$20=26,IF(B13=1,'Home Equity Loan Amortization'!$I$13,C12+14),IF('Home Equity Loan Amortization'!$E$20=52,IF(B13=1,'Home Equity Loan Amortization'!$I$13,C12+7),"n/a")),IF('Home Equity Loan Amortization'!$E$20=24,DATE(YEAR('Home Equity Loan Amortization'!$I$13),MONTH('Home Equity Loan Amortization'!$I$13)+(B13-1)/2+IF(AND(DAY('Home Equity Loan Amortization'!$I$13)&gt;=15,MOD(B13,2)=0),1,0),IF(MOD(B13,2)=0,IF(DAY('Home Equity Loan Amortization'!$I$13)&gt;=15,DAY('Home Equity Loan Amortization'!$I$13)-14,DAY('Home Equity Loan Amortization'!$I$13)+14),DAY('Home Equity Loan Amortization'!$I$13))),IF(DAY(DATE(YEAR('Home Equity Loan Amortization'!$I$13),MONTH('Home Equity Loan Amortization'!$I$13)+B13-1,DAY('Home Equity Loan Amortization'!$I$13)))&lt;&gt;DAY('Home Equity Loan Amortization'!$I$13),DATE(YEAR('Home Equity Loan Amortization'!$I$13),MONTH('Home Equity Loan Amortization'!$I$13)+B13,0),DATE(YEAR('Home Equity Loan Amortization'!$I$13),MONTH('Home Equity Loan Amortization'!$I$13)+B13-1,DAY('Home Equity Loan Amortization'!$I$13))))))</f>
        <v>43497</v>
      </c>
      <c r="D13" s="74">
        <f>IF(B13="","",'Home Equity Loan Amortization'!$I$10)</f>
        <v>4.4999999999999998E-2</v>
      </c>
      <c r="E13" s="72">
        <f>IF(B13="","",ROUND((((1+D13/12)^(12/'Home Equity Loan Amortization'!$E$20))-1)*H12,2))</f>
        <v>6180.38</v>
      </c>
      <c r="F13" s="72">
        <f t="shared" si="1"/>
        <v>28256.46</v>
      </c>
      <c r="G13" s="72">
        <f t="shared" si="2"/>
        <v>22076.079999999998</v>
      </c>
      <c r="H13" s="72">
        <f t="shared" si="3"/>
        <v>250043.75000000003</v>
      </c>
    </row>
    <row r="14" spans="2:8" ht="14.5" x14ac:dyDescent="0.35">
      <c r="B14" s="71">
        <f t="shared" si="0"/>
        <v>11</v>
      </c>
      <c r="C14" s="73">
        <f>IF(B14="","",IF(OR('Home Equity Loan Amortization'!$E$20=26,'Home Equity Loan Amortization'!$E$20=52),IF('Home Equity Loan Amortization'!$E$20=26,IF(B14=1,'Home Equity Loan Amortization'!$I$13,C13+14),IF('Home Equity Loan Amortization'!$E$20=52,IF(B14=1,'Home Equity Loan Amortization'!$I$13,C13+7),"n/a")),IF('Home Equity Loan Amortization'!$E$20=24,DATE(YEAR('Home Equity Loan Amortization'!$I$13),MONTH('Home Equity Loan Amortization'!$I$13)+(B14-1)/2+IF(AND(DAY('Home Equity Loan Amortization'!$I$13)&gt;=15,MOD(B14,2)=0),1,0),IF(MOD(B14,2)=0,IF(DAY('Home Equity Loan Amortization'!$I$13)&gt;=15,DAY('Home Equity Loan Amortization'!$I$13)-14,DAY('Home Equity Loan Amortization'!$I$13)+14),DAY('Home Equity Loan Amortization'!$I$13))),IF(DAY(DATE(YEAR('Home Equity Loan Amortization'!$I$13),MONTH('Home Equity Loan Amortization'!$I$13)+B14-1,DAY('Home Equity Loan Amortization'!$I$13)))&lt;&gt;DAY('Home Equity Loan Amortization'!$I$13),DATE(YEAR('Home Equity Loan Amortization'!$I$13),MONTH('Home Equity Loan Amortization'!$I$13)+B14,0),DATE(YEAR('Home Equity Loan Amortization'!$I$13),MONTH('Home Equity Loan Amortization'!$I$13)+B14-1,DAY('Home Equity Loan Amortization'!$I$13))))))</f>
        <v>43525</v>
      </c>
      <c r="D14" s="74">
        <f>IF(B14="","",'Home Equity Loan Amortization'!$I$10)</f>
        <v>4.4999999999999998E-2</v>
      </c>
      <c r="E14" s="72">
        <f>IF(B14="","",ROUND((((1+D14/12)^(12/'Home Equity Loan Amortization'!$E$20))-1)*H13,2))</f>
        <v>5678.99</v>
      </c>
      <c r="F14" s="72">
        <f t="shared" si="1"/>
        <v>28256.46</v>
      </c>
      <c r="G14" s="72">
        <f t="shared" si="2"/>
        <v>22577.47</v>
      </c>
      <c r="H14" s="72">
        <f t="shared" si="3"/>
        <v>227466.28000000003</v>
      </c>
    </row>
    <row r="15" spans="2:8" ht="14.5" x14ac:dyDescent="0.35">
      <c r="B15" s="71">
        <f t="shared" si="0"/>
        <v>12</v>
      </c>
      <c r="C15" s="73">
        <f>IF(B15="","",IF(OR('Home Equity Loan Amortization'!$E$20=26,'Home Equity Loan Amortization'!$E$20=52),IF('Home Equity Loan Amortization'!$E$20=26,IF(B15=1,'Home Equity Loan Amortization'!$I$13,C14+14),IF('Home Equity Loan Amortization'!$E$20=52,IF(B15=1,'Home Equity Loan Amortization'!$I$13,C14+7),"n/a")),IF('Home Equity Loan Amortization'!$E$20=24,DATE(YEAR('Home Equity Loan Amortization'!$I$13),MONTH('Home Equity Loan Amortization'!$I$13)+(B15-1)/2+IF(AND(DAY('Home Equity Loan Amortization'!$I$13)&gt;=15,MOD(B15,2)=0),1,0),IF(MOD(B15,2)=0,IF(DAY('Home Equity Loan Amortization'!$I$13)&gt;=15,DAY('Home Equity Loan Amortization'!$I$13)-14,DAY('Home Equity Loan Amortization'!$I$13)+14),DAY('Home Equity Loan Amortization'!$I$13))),IF(DAY(DATE(YEAR('Home Equity Loan Amortization'!$I$13),MONTH('Home Equity Loan Amortization'!$I$13)+B15-1,DAY('Home Equity Loan Amortization'!$I$13)))&lt;&gt;DAY('Home Equity Loan Amortization'!$I$13),DATE(YEAR('Home Equity Loan Amortization'!$I$13),MONTH('Home Equity Loan Amortization'!$I$13)+B15,0),DATE(YEAR('Home Equity Loan Amortization'!$I$13),MONTH('Home Equity Loan Amortization'!$I$13)+B15-1,DAY('Home Equity Loan Amortization'!$I$13))))))</f>
        <v>43556</v>
      </c>
      <c r="D15" s="74">
        <f>IF(B15="","",'Home Equity Loan Amortization'!$I$10)</f>
        <v>4.4999999999999998E-2</v>
      </c>
      <c r="E15" s="72">
        <f>IF(B15="","",ROUND((((1+D15/12)^(12/'Home Equity Loan Amortization'!$E$20))-1)*H14,2))</f>
        <v>5166.21</v>
      </c>
      <c r="F15" s="72">
        <f t="shared" si="1"/>
        <v>28256.46</v>
      </c>
      <c r="G15" s="72">
        <f t="shared" si="2"/>
        <v>23090.25</v>
      </c>
      <c r="H15" s="72">
        <f t="shared" si="3"/>
        <v>204376.03000000003</v>
      </c>
    </row>
    <row r="16" spans="2:8" ht="14.5" x14ac:dyDescent="0.35">
      <c r="B16" s="71">
        <f t="shared" si="0"/>
        <v>13</v>
      </c>
      <c r="C16" s="73">
        <f>IF(B16="","",IF(OR('Home Equity Loan Amortization'!$E$20=26,'Home Equity Loan Amortization'!$E$20=52),IF('Home Equity Loan Amortization'!$E$20=26,IF(B16=1,'Home Equity Loan Amortization'!$I$13,C15+14),IF('Home Equity Loan Amortization'!$E$20=52,IF(B16=1,'Home Equity Loan Amortization'!$I$13,C15+7),"n/a")),IF('Home Equity Loan Amortization'!$E$20=24,DATE(YEAR('Home Equity Loan Amortization'!$I$13),MONTH('Home Equity Loan Amortization'!$I$13)+(B16-1)/2+IF(AND(DAY('Home Equity Loan Amortization'!$I$13)&gt;=15,MOD(B16,2)=0),1,0),IF(MOD(B16,2)=0,IF(DAY('Home Equity Loan Amortization'!$I$13)&gt;=15,DAY('Home Equity Loan Amortization'!$I$13)-14,DAY('Home Equity Loan Amortization'!$I$13)+14),DAY('Home Equity Loan Amortization'!$I$13))),IF(DAY(DATE(YEAR('Home Equity Loan Amortization'!$I$13),MONTH('Home Equity Loan Amortization'!$I$13)+B16-1,DAY('Home Equity Loan Amortization'!$I$13)))&lt;&gt;DAY('Home Equity Loan Amortization'!$I$13),DATE(YEAR('Home Equity Loan Amortization'!$I$13),MONTH('Home Equity Loan Amortization'!$I$13)+B16,0),DATE(YEAR('Home Equity Loan Amortization'!$I$13),MONTH('Home Equity Loan Amortization'!$I$13)+B16-1,DAY('Home Equity Loan Amortization'!$I$13))))))</f>
        <v>43586</v>
      </c>
      <c r="D16" s="74">
        <f>IF(B16="","",'Home Equity Loan Amortization'!$I$10)</f>
        <v>4.4999999999999998E-2</v>
      </c>
      <c r="E16" s="72">
        <f>IF(B16="","",ROUND((((1+D16/12)^(12/'Home Equity Loan Amortization'!$E$20))-1)*H15,2))</f>
        <v>4641.79</v>
      </c>
      <c r="F16" s="72">
        <f t="shared" si="1"/>
        <v>28256.46</v>
      </c>
      <c r="G16" s="72">
        <f t="shared" si="2"/>
        <v>23614.67</v>
      </c>
      <c r="H16" s="72">
        <f t="shared" si="3"/>
        <v>180761.36000000004</v>
      </c>
    </row>
    <row r="17" spans="2:8" ht="14.5" x14ac:dyDescent="0.35">
      <c r="B17" s="71">
        <f t="shared" si="0"/>
        <v>14</v>
      </c>
      <c r="C17" s="73">
        <f>IF(B17="","",IF(OR('Home Equity Loan Amortization'!$E$20=26,'Home Equity Loan Amortization'!$E$20=52),IF('Home Equity Loan Amortization'!$E$20=26,IF(B17=1,'Home Equity Loan Amortization'!$I$13,C16+14),IF('Home Equity Loan Amortization'!$E$20=52,IF(B17=1,'Home Equity Loan Amortization'!$I$13,C16+7),"n/a")),IF('Home Equity Loan Amortization'!$E$20=24,DATE(YEAR('Home Equity Loan Amortization'!$I$13),MONTH('Home Equity Loan Amortization'!$I$13)+(B17-1)/2+IF(AND(DAY('Home Equity Loan Amortization'!$I$13)&gt;=15,MOD(B17,2)=0),1,0),IF(MOD(B17,2)=0,IF(DAY('Home Equity Loan Amortization'!$I$13)&gt;=15,DAY('Home Equity Loan Amortization'!$I$13)-14,DAY('Home Equity Loan Amortization'!$I$13)+14),DAY('Home Equity Loan Amortization'!$I$13))),IF(DAY(DATE(YEAR('Home Equity Loan Amortization'!$I$13),MONTH('Home Equity Loan Amortization'!$I$13)+B17-1,DAY('Home Equity Loan Amortization'!$I$13)))&lt;&gt;DAY('Home Equity Loan Amortization'!$I$13),DATE(YEAR('Home Equity Loan Amortization'!$I$13),MONTH('Home Equity Loan Amortization'!$I$13)+B17,0),DATE(YEAR('Home Equity Loan Amortization'!$I$13),MONTH('Home Equity Loan Amortization'!$I$13)+B17-1,DAY('Home Equity Loan Amortization'!$I$13))))))</f>
        <v>43617</v>
      </c>
      <c r="D17" s="74">
        <f>IF(B17="","",'Home Equity Loan Amortization'!$I$10)</f>
        <v>4.4999999999999998E-2</v>
      </c>
      <c r="E17" s="72">
        <f>IF(B17="","",ROUND((((1+D17/12)^(12/'Home Equity Loan Amortization'!$E$20))-1)*H16,2))</f>
        <v>4105.45</v>
      </c>
      <c r="F17" s="72">
        <f t="shared" si="1"/>
        <v>28256.46</v>
      </c>
      <c r="G17" s="72">
        <f t="shared" si="2"/>
        <v>24151.01</v>
      </c>
      <c r="H17" s="72">
        <f t="shared" si="3"/>
        <v>156610.35000000003</v>
      </c>
    </row>
    <row r="18" spans="2:8" ht="14.5" x14ac:dyDescent="0.35">
      <c r="B18" s="71">
        <f t="shared" si="0"/>
        <v>15</v>
      </c>
      <c r="C18" s="73">
        <f>IF(B18="","",IF(OR('Home Equity Loan Amortization'!$E$20=26,'Home Equity Loan Amortization'!$E$20=52),IF('Home Equity Loan Amortization'!$E$20=26,IF(B18=1,'Home Equity Loan Amortization'!$I$13,C17+14),IF('Home Equity Loan Amortization'!$E$20=52,IF(B18=1,'Home Equity Loan Amortization'!$I$13,C17+7),"n/a")),IF('Home Equity Loan Amortization'!$E$20=24,DATE(YEAR('Home Equity Loan Amortization'!$I$13),MONTH('Home Equity Loan Amortization'!$I$13)+(B18-1)/2+IF(AND(DAY('Home Equity Loan Amortization'!$I$13)&gt;=15,MOD(B18,2)=0),1,0),IF(MOD(B18,2)=0,IF(DAY('Home Equity Loan Amortization'!$I$13)&gt;=15,DAY('Home Equity Loan Amortization'!$I$13)-14,DAY('Home Equity Loan Amortization'!$I$13)+14),DAY('Home Equity Loan Amortization'!$I$13))),IF(DAY(DATE(YEAR('Home Equity Loan Amortization'!$I$13),MONTH('Home Equity Loan Amortization'!$I$13)+B18-1,DAY('Home Equity Loan Amortization'!$I$13)))&lt;&gt;DAY('Home Equity Loan Amortization'!$I$13),DATE(YEAR('Home Equity Loan Amortization'!$I$13),MONTH('Home Equity Loan Amortization'!$I$13)+B18,0),DATE(YEAR('Home Equity Loan Amortization'!$I$13),MONTH('Home Equity Loan Amortization'!$I$13)+B18-1,DAY('Home Equity Loan Amortization'!$I$13))))))</f>
        <v>43647</v>
      </c>
      <c r="D18" s="74">
        <f>IF(B18="","",'Home Equity Loan Amortization'!$I$10)</f>
        <v>4.4999999999999998E-2</v>
      </c>
      <c r="E18" s="72">
        <f>IF(B18="","",ROUND((((1+D18/12)^(12/'Home Equity Loan Amortization'!$E$20))-1)*H17,2))</f>
        <v>3556.93</v>
      </c>
      <c r="F18" s="72">
        <f t="shared" si="1"/>
        <v>28256.46</v>
      </c>
      <c r="G18" s="72">
        <f t="shared" si="2"/>
        <v>24699.53</v>
      </c>
      <c r="H18" s="72">
        <f t="shared" si="3"/>
        <v>131910.82000000004</v>
      </c>
    </row>
    <row r="19" spans="2:8" ht="14.5" x14ac:dyDescent="0.35">
      <c r="B19" s="71">
        <f t="shared" si="0"/>
        <v>16</v>
      </c>
      <c r="C19" s="73">
        <f>IF(B19="","",IF(OR('Home Equity Loan Amortization'!$E$20=26,'Home Equity Loan Amortization'!$E$20=52),IF('Home Equity Loan Amortization'!$E$20=26,IF(B19=1,'Home Equity Loan Amortization'!$I$13,C18+14),IF('Home Equity Loan Amortization'!$E$20=52,IF(B19=1,'Home Equity Loan Amortization'!$I$13,C18+7),"n/a")),IF('Home Equity Loan Amortization'!$E$20=24,DATE(YEAR('Home Equity Loan Amortization'!$I$13),MONTH('Home Equity Loan Amortization'!$I$13)+(B19-1)/2+IF(AND(DAY('Home Equity Loan Amortization'!$I$13)&gt;=15,MOD(B19,2)=0),1,0),IF(MOD(B19,2)=0,IF(DAY('Home Equity Loan Amortization'!$I$13)&gt;=15,DAY('Home Equity Loan Amortization'!$I$13)-14,DAY('Home Equity Loan Amortization'!$I$13)+14),DAY('Home Equity Loan Amortization'!$I$13))),IF(DAY(DATE(YEAR('Home Equity Loan Amortization'!$I$13),MONTH('Home Equity Loan Amortization'!$I$13)+B19-1,DAY('Home Equity Loan Amortization'!$I$13)))&lt;&gt;DAY('Home Equity Loan Amortization'!$I$13),DATE(YEAR('Home Equity Loan Amortization'!$I$13),MONTH('Home Equity Loan Amortization'!$I$13)+B19,0),DATE(YEAR('Home Equity Loan Amortization'!$I$13),MONTH('Home Equity Loan Amortization'!$I$13)+B19-1,DAY('Home Equity Loan Amortization'!$I$13))))))</f>
        <v>43678</v>
      </c>
      <c r="D19" s="74">
        <f>IF(B19="","",'Home Equity Loan Amortization'!$I$10)</f>
        <v>4.4999999999999998E-2</v>
      </c>
      <c r="E19" s="72">
        <f>IF(B19="","",ROUND((((1+D19/12)^(12/'Home Equity Loan Amortization'!$E$20))-1)*H18,2))</f>
        <v>2995.96</v>
      </c>
      <c r="F19" s="72">
        <f t="shared" si="1"/>
        <v>28256.46</v>
      </c>
      <c r="G19" s="72">
        <f t="shared" si="2"/>
        <v>25260.5</v>
      </c>
      <c r="H19" s="72">
        <f t="shared" si="3"/>
        <v>106650.32000000004</v>
      </c>
    </row>
    <row r="20" spans="2:8" ht="14.5" x14ac:dyDescent="0.35">
      <c r="B20" s="71">
        <f t="shared" si="0"/>
        <v>17</v>
      </c>
      <c r="C20" s="73">
        <f>IF(B20="","",IF(OR('Home Equity Loan Amortization'!$E$20=26,'Home Equity Loan Amortization'!$E$20=52),IF('Home Equity Loan Amortization'!$E$20=26,IF(B20=1,'Home Equity Loan Amortization'!$I$13,C19+14),IF('Home Equity Loan Amortization'!$E$20=52,IF(B20=1,'Home Equity Loan Amortization'!$I$13,C19+7),"n/a")),IF('Home Equity Loan Amortization'!$E$20=24,DATE(YEAR('Home Equity Loan Amortization'!$I$13),MONTH('Home Equity Loan Amortization'!$I$13)+(B20-1)/2+IF(AND(DAY('Home Equity Loan Amortization'!$I$13)&gt;=15,MOD(B20,2)=0),1,0),IF(MOD(B20,2)=0,IF(DAY('Home Equity Loan Amortization'!$I$13)&gt;=15,DAY('Home Equity Loan Amortization'!$I$13)-14,DAY('Home Equity Loan Amortization'!$I$13)+14),DAY('Home Equity Loan Amortization'!$I$13))),IF(DAY(DATE(YEAR('Home Equity Loan Amortization'!$I$13),MONTH('Home Equity Loan Amortization'!$I$13)+B20-1,DAY('Home Equity Loan Amortization'!$I$13)))&lt;&gt;DAY('Home Equity Loan Amortization'!$I$13),DATE(YEAR('Home Equity Loan Amortization'!$I$13),MONTH('Home Equity Loan Amortization'!$I$13)+B20,0),DATE(YEAR('Home Equity Loan Amortization'!$I$13),MONTH('Home Equity Loan Amortization'!$I$13)+B20-1,DAY('Home Equity Loan Amortization'!$I$13))))))</f>
        <v>43709</v>
      </c>
      <c r="D20" s="74">
        <f>IF(B20="","",'Home Equity Loan Amortization'!$I$10)</f>
        <v>4.4999999999999998E-2</v>
      </c>
      <c r="E20" s="72">
        <f>IF(B20="","",ROUND((((1+D20/12)^(12/'Home Equity Loan Amortization'!$E$20))-1)*H19,2))</f>
        <v>2422.2399999999998</v>
      </c>
      <c r="F20" s="72">
        <f t="shared" si="1"/>
        <v>28256.46</v>
      </c>
      <c r="G20" s="72">
        <f t="shared" si="2"/>
        <v>25834.22</v>
      </c>
      <c r="H20" s="72">
        <f t="shared" si="3"/>
        <v>80816.100000000035</v>
      </c>
    </row>
    <row r="21" spans="2:8" ht="14.5" x14ac:dyDescent="0.35">
      <c r="B21" s="71">
        <f t="shared" si="0"/>
        <v>18</v>
      </c>
      <c r="C21" s="73">
        <f>IF(B21="","",IF(OR('Home Equity Loan Amortization'!$E$20=26,'Home Equity Loan Amortization'!$E$20=52),IF('Home Equity Loan Amortization'!$E$20=26,IF(B21=1,'Home Equity Loan Amortization'!$I$13,C20+14),IF('Home Equity Loan Amortization'!$E$20=52,IF(B21=1,'Home Equity Loan Amortization'!$I$13,C20+7),"n/a")),IF('Home Equity Loan Amortization'!$E$20=24,DATE(YEAR('Home Equity Loan Amortization'!$I$13),MONTH('Home Equity Loan Amortization'!$I$13)+(B21-1)/2+IF(AND(DAY('Home Equity Loan Amortization'!$I$13)&gt;=15,MOD(B21,2)=0),1,0),IF(MOD(B21,2)=0,IF(DAY('Home Equity Loan Amortization'!$I$13)&gt;=15,DAY('Home Equity Loan Amortization'!$I$13)-14,DAY('Home Equity Loan Amortization'!$I$13)+14),DAY('Home Equity Loan Amortization'!$I$13))),IF(DAY(DATE(YEAR('Home Equity Loan Amortization'!$I$13),MONTH('Home Equity Loan Amortization'!$I$13)+B21-1,DAY('Home Equity Loan Amortization'!$I$13)))&lt;&gt;DAY('Home Equity Loan Amortization'!$I$13),DATE(YEAR('Home Equity Loan Amortization'!$I$13),MONTH('Home Equity Loan Amortization'!$I$13)+B21,0),DATE(YEAR('Home Equity Loan Amortization'!$I$13),MONTH('Home Equity Loan Amortization'!$I$13)+B21-1,DAY('Home Equity Loan Amortization'!$I$13))))))</f>
        <v>43739</v>
      </c>
      <c r="D21" s="74">
        <f>IF(B21="","",'Home Equity Loan Amortization'!$I$10)</f>
        <v>4.4999999999999998E-2</v>
      </c>
      <c r="E21" s="72">
        <f>IF(B21="","",ROUND((((1+D21/12)^(12/'Home Equity Loan Amortization'!$E$20))-1)*H20,2))</f>
        <v>1835.49</v>
      </c>
      <c r="F21" s="72">
        <f t="shared" si="1"/>
        <v>28256.46</v>
      </c>
      <c r="G21" s="72">
        <f t="shared" si="2"/>
        <v>26420.969999999998</v>
      </c>
      <c r="H21" s="72">
        <f t="shared" si="3"/>
        <v>54395.130000000034</v>
      </c>
    </row>
    <row r="22" spans="2:8" ht="14.5" x14ac:dyDescent="0.35">
      <c r="B22" s="71">
        <f t="shared" si="0"/>
        <v>19</v>
      </c>
      <c r="C22" s="73">
        <f>IF(B22="","",IF(OR('Home Equity Loan Amortization'!$E$20=26,'Home Equity Loan Amortization'!$E$20=52),IF('Home Equity Loan Amortization'!$E$20=26,IF(B22=1,'Home Equity Loan Amortization'!$I$13,C21+14),IF('Home Equity Loan Amortization'!$E$20=52,IF(B22=1,'Home Equity Loan Amortization'!$I$13,C21+7),"n/a")),IF('Home Equity Loan Amortization'!$E$20=24,DATE(YEAR('Home Equity Loan Amortization'!$I$13),MONTH('Home Equity Loan Amortization'!$I$13)+(B22-1)/2+IF(AND(DAY('Home Equity Loan Amortization'!$I$13)&gt;=15,MOD(B22,2)=0),1,0),IF(MOD(B22,2)=0,IF(DAY('Home Equity Loan Amortization'!$I$13)&gt;=15,DAY('Home Equity Loan Amortization'!$I$13)-14,DAY('Home Equity Loan Amortization'!$I$13)+14),DAY('Home Equity Loan Amortization'!$I$13))),IF(DAY(DATE(YEAR('Home Equity Loan Amortization'!$I$13),MONTH('Home Equity Loan Amortization'!$I$13)+B22-1,DAY('Home Equity Loan Amortization'!$I$13)))&lt;&gt;DAY('Home Equity Loan Amortization'!$I$13),DATE(YEAR('Home Equity Loan Amortization'!$I$13),MONTH('Home Equity Loan Amortization'!$I$13)+B22,0),DATE(YEAR('Home Equity Loan Amortization'!$I$13),MONTH('Home Equity Loan Amortization'!$I$13)+B22-1,DAY('Home Equity Loan Amortization'!$I$13))))))</f>
        <v>43770</v>
      </c>
      <c r="D22" s="74">
        <f>IF(B22="","",'Home Equity Loan Amortization'!$I$10)</f>
        <v>4.4999999999999998E-2</v>
      </c>
      <c r="E22" s="72">
        <f>IF(B22="","",ROUND((((1+D22/12)^(12/'Home Equity Loan Amortization'!$E$20))-1)*H21,2))</f>
        <v>1235.42</v>
      </c>
      <c r="F22" s="72">
        <f t="shared" si="1"/>
        <v>28256.46</v>
      </c>
      <c r="G22" s="72">
        <f t="shared" si="2"/>
        <v>27021.040000000001</v>
      </c>
      <c r="H22" s="72">
        <f t="shared" si="3"/>
        <v>27374.090000000033</v>
      </c>
    </row>
    <row r="23" spans="2:8" ht="14.5" x14ac:dyDescent="0.35">
      <c r="B23" s="71">
        <f t="shared" si="0"/>
        <v>20</v>
      </c>
      <c r="C23" s="73">
        <f>IF(B23="","",IF(OR('Home Equity Loan Amortization'!$E$20=26,'Home Equity Loan Amortization'!$E$20=52),IF('Home Equity Loan Amortization'!$E$20=26,IF(B23=1,'Home Equity Loan Amortization'!$I$13,C22+14),IF('Home Equity Loan Amortization'!$E$20=52,IF(B23=1,'Home Equity Loan Amortization'!$I$13,C22+7),"n/a")),IF('Home Equity Loan Amortization'!$E$20=24,DATE(YEAR('Home Equity Loan Amortization'!$I$13),MONTH('Home Equity Loan Amortization'!$I$13)+(B23-1)/2+IF(AND(DAY('Home Equity Loan Amortization'!$I$13)&gt;=15,MOD(B23,2)=0),1,0),IF(MOD(B23,2)=0,IF(DAY('Home Equity Loan Amortization'!$I$13)&gt;=15,DAY('Home Equity Loan Amortization'!$I$13)-14,DAY('Home Equity Loan Amortization'!$I$13)+14),DAY('Home Equity Loan Amortization'!$I$13))),IF(DAY(DATE(YEAR('Home Equity Loan Amortization'!$I$13),MONTH('Home Equity Loan Amortization'!$I$13)+B23-1,DAY('Home Equity Loan Amortization'!$I$13)))&lt;&gt;DAY('Home Equity Loan Amortization'!$I$13),DATE(YEAR('Home Equity Loan Amortization'!$I$13),MONTH('Home Equity Loan Amortization'!$I$13)+B23,0),DATE(YEAR('Home Equity Loan Amortization'!$I$13),MONTH('Home Equity Loan Amortization'!$I$13)+B23-1,DAY('Home Equity Loan Amortization'!$I$13))))))</f>
        <v>43800</v>
      </c>
      <c r="D23" s="74">
        <f>IF(B23="","",'Home Equity Loan Amortization'!$I$10)</f>
        <v>4.4999999999999998E-2</v>
      </c>
      <c r="E23" s="72">
        <f>IF(B23="","",ROUND((((1+D23/12)^(12/'Home Equity Loan Amortization'!$E$20))-1)*H22,2))</f>
        <v>621.72</v>
      </c>
      <c r="F23" s="72">
        <f t="shared" si="1"/>
        <v>27995.810000000034</v>
      </c>
      <c r="G23" s="72">
        <f t="shared" si="2"/>
        <v>27374.090000000033</v>
      </c>
      <c r="H23" s="72">
        <f t="shared" si="3"/>
        <v>0</v>
      </c>
    </row>
    <row r="24" spans="2:8" ht="14.5" x14ac:dyDescent="0.35">
      <c r="B24" s="71" t="str">
        <f t="shared" si="0"/>
        <v/>
      </c>
      <c r="C24" s="73" t="str">
        <f>IF(B24="","",IF(OR('Home Equity Loan Amortization'!$E$20=26,'Home Equity Loan Amortization'!$E$20=52),IF('Home Equity Loan Amortization'!$E$20=26,IF(B24=1,'Home Equity Loan Amortization'!$I$13,C23+14),IF('Home Equity Loan Amortization'!$E$20=52,IF(B24=1,'Home Equity Loan Amortization'!$I$13,C23+7),"n/a")),IF('Home Equity Loan Amortization'!$E$20=24,DATE(YEAR('Home Equity Loan Amortization'!$I$13),MONTH('Home Equity Loan Amortization'!$I$13)+(B24-1)/2+IF(AND(DAY('Home Equity Loan Amortization'!$I$13)&gt;=15,MOD(B24,2)=0),1,0),IF(MOD(B24,2)=0,IF(DAY('Home Equity Loan Amortization'!$I$13)&gt;=15,DAY('Home Equity Loan Amortization'!$I$13)-14,DAY('Home Equity Loan Amortization'!$I$13)+14),DAY('Home Equity Loan Amortization'!$I$13))),IF(DAY(DATE(YEAR('Home Equity Loan Amortization'!$I$13),MONTH('Home Equity Loan Amortization'!$I$13)+B24-1,DAY('Home Equity Loan Amortization'!$I$13)))&lt;&gt;DAY('Home Equity Loan Amortization'!$I$13),DATE(YEAR('Home Equity Loan Amortization'!$I$13),MONTH('Home Equity Loan Amortization'!$I$13)+B24,0),DATE(YEAR('Home Equity Loan Amortization'!$I$13),MONTH('Home Equity Loan Amortization'!$I$13)+B24-1,DAY('Home Equity Loan Amortization'!$I$13))))))</f>
        <v/>
      </c>
      <c r="D24" s="74" t="str">
        <f>IF(B24="","",'Home Equity Loan Amortization'!$I$10)</f>
        <v/>
      </c>
      <c r="E24" s="72" t="str">
        <f>IF(B24="","",ROUND((((1+D24/12)^(12/'Home Equity Loan Amortization'!$E$20))-1)*H23,2))</f>
        <v/>
      </c>
      <c r="F24" s="72" t="str">
        <f t="shared" si="1"/>
        <v/>
      </c>
      <c r="G24" s="72" t="str">
        <f t="shared" si="2"/>
        <v/>
      </c>
      <c r="H24" s="72" t="str">
        <f t="shared" si="3"/>
        <v/>
      </c>
    </row>
    <row r="25" spans="2:8" ht="14.5" x14ac:dyDescent="0.35">
      <c r="B25" s="71" t="str">
        <f t="shared" si="0"/>
        <v/>
      </c>
      <c r="C25" s="73" t="str">
        <f>IF(B25="","",IF(OR('Home Equity Loan Amortization'!$E$20=26,'Home Equity Loan Amortization'!$E$20=52),IF('Home Equity Loan Amortization'!$E$20=26,IF(B25=1,'Home Equity Loan Amortization'!$I$13,C24+14),IF('Home Equity Loan Amortization'!$E$20=52,IF(B25=1,'Home Equity Loan Amortization'!$I$13,C24+7),"n/a")),IF('Home Equity Loan Amortization'!$E$20=24,DATE(YEAR('Home Equity Loan Amortization'!$I$13),MONTH('Home Equity Loan Amortization'!$I$13)+(B25-1)/2+IF(AND(DAY('Home Equity Loan Amortization'!$I$13)&gt;=15,MOD(B25,2)=0),1,0),IF(MOD(B25,2)=0,IF(DAY('Home Equity Loan Amortization'!$I$13)&gt;=15,DAY('Home Equity Loan Amortization'!$I$13)-14,DAY('Home Equity Loan Amortization'!$I$13)+14),DAY('Home Equity Loan Amortization'!$I$13))),IF(DAY(DATE(YEAR('Home Equity Loan Amortization'!$I$13),MONTH('Home Equity Loan Amortization'!$I$13)+B25-1,DAY('Home Equity Loan Amortization'!$I$13)))&lt;&gt;DAY('Home Equity Loan Amortization'!$I$13),DATE(YEAR('Home Equity Loan Amortization'!$I$13),MONTH('Home Equity Loan Amortization'!$I$13)+B25,0),DATE(YEAR('Home Equity Loan Amortization'!$I$13),MONTH('Home Equity Loan Amortization'!$I$13)+B25-1,DAY('Home Equity Loan Amortization'!$I$13))))))</f>
        <v/>
      </c>
      <c r="D25" s="74" t="str">
        <f>IF(B25="","",'Home Equity Loan Amortization'!$I$10)</f>
        <v/>
      </c>
      <c r="E25" s="72" t="str">
        <f>IF(B25="","",ROUND((((1+D25/12)^(12/'Home Equity Loan Amortization'!$E$20))-1)*H24,2))</f>
        <v/>
      </c>
      <c r="F25" s="72" t="str">
        <f t="shared" si="1"/>
        <v/>
      </c>
      <c r="G25" s="72" t="str">
        <f t="shared" si="2"/>
        <v/>
      </c>
      <c r="H25" s="72" t="str">
        <f t="shared" si="3"/>
        <v/>
      </c>
    </row>
    <row r="26" spans="2:8" ht="14.5" x14ac:dyDescent="0.35">
      <c r="B26" s="71" t="str">
        <f t="shared" si="0"/>
        <v/>
      </c>
      <c r="C26" s="73" t="str">
        <f>IF(B26="","",IF(OR('Home Equity Loan Amortization'!$E$20=26,'Home Equity Loan Amortization'!$E$20=52),IF('Home Equity Loan Amortization'!$E$20=26,IF(B26=1,'Home Equity Loan Amortization'!$I$13,C25+14),IF('Home Equity Loan Amortization'!$E$20=52,IF(B26=1,'Home Equity Loan Amortization'!$I$13,C25+7),"n/a")),IF('Home Equity Loan Amortization'!$E$20=24,DATE(YEAR('Home Equity Loan Amortization'!$I$13),MONTH('Home Equity Loan Amortization'!$I$13)+(B26-1)/2+IF(AND(DAY('Home Equity Loan Amortization'!$I$13)&gt;=15,MOD(B26,2)=0),1,0),IF(MOD(B26,2)=0,IF(DAY('Home Equity Loan Amortization'!$I$13)&gt;=15,DAY('Home Equity Loan Amortization'!$I$13)-14,DAY('Home Equity Loan Amortization'!$I$13)+14),DAY('Home Equity Loan Amortization'!$I$13))),IF(DAY(DATE(YEAR('Home Equity Loan Amortization'!$I$13),MONTH('Home Equity Loan Amortization'!$I$13)+B26-1,DAY('Home Equity Loan Amortization'!$I$13)))&lt;&gt;DAY('Home Equity Loan Amortization'!$I$13),DATE(YEAR('Home Equity Loan Amortization'!$I$13),MONTH('Home Equity Loan Amortization'!$I$13)+B26,0),DATE(YEAR('Home Equity Loan Amortization'!$I$13),MONTH('Home Equity Loan Amortization'!$I$13)+B26-1,DAY('Home Equity Loan Amortization'!$I$13))))))</f>
        <v/>
      </c>
      <c r="D26" s="74" t="str">
        <f>IF(B26="","",'Home Equity Loan Amortization'!$I$10)</f>
        <v/>
      </c>
      <c r="E26" s="72" t="str">
        <f>IF(B26="","",ROUND((((1+D26/12)^(12/'Home Equity Loan Amortization'!$E$20))-1)*H25,2))</f>
        <v/>
      </c>
      <c r="F26" s="72" t="str">
        <f t="shared" si="1"/>
        <v/>
      </c>
      <c r="G26" s="72" t="str">
        <f t="shared" si="2"/>
        <v/>
      </c>
      <c r="H26" s="72" t="str">
        <f t="shared" si="3"/>
        <v/>
      </c>
    </row>
    <row r="27" spans="2:8" ht="14.5" x14ac:dyDescent="0.35">
      <c r="B27" s="71" t="str">
        <f t="shared" si="0"/>
        <v/>
      </c>
      <c r="C27" s="73" t="str">
        <f>IF(B27="","",IF(OR('Home Equity Loan Amortization'!$E$20=26,'Home Equity Loan Amortization'!$E$20=52),IF('Home Equity Loan Amortization'!$E$20=26,IF(B27=1,'Home Equity Loan Amortization'!$I$13,C26+14),IF('Home Equity Loan Amortization'!$E$20=52,IF(B27=1,'Home Equity Loan Amortization'!$I$13,C26+7),"n/a")),IF('Home Equity Loan Amortization'!$E$20=24,DATE(YEAR('Home Equity Loan Amortization'!$I$13),MONTH('Home Equity Loan Amortization'!$I$13)+(B27-1)/2+IF(AND(DAY('Home Equity Loan Amortization'!$I$13)&gt;=15,MOD(B27,2)=0),1,0),IF(MOD(B27,2)=0,IF(DAY('Home Equity Loan Amortization'!$I$13)&gt;=15,DAY('Home Equity Loan Amortization'!$I$13)-14,DAY('Home Equity Loan Amortization'!$I$13)+14),DAY('Home Equity Loan Amortization'!$I$13))),IF(DAY(DATE(YEAR('Home Equity Loan Amortization'!$I$13),MONTH('Home Equity Loan Amortization'!$I$13)+B27-1,DAY('Home Equity Loan Amortization'!$I$13)))&lt;&gt;DAY('Home Equity Loan Amortization'!$I$13),DATE(YEAR('Home Equity Loan Amortization'!$I$13),MONTH('Home Equity Loan Amortization'!$I$13)+B27,0),DATE(YEAR('Home Equity Loan Amortization'!$I$13),MONTH('Home Equity Loan Amortization'!$I$13)+B27-1,DAY('Home Equity Loan Amortization'!$I$13))))))</f>
        <v/>
      </c>
      <c r="D27" s="74" t="str">
        <f>IF(B27="","",'Home Equity Loan Amortization'!$I$10)</f>
        <v/>
      </c>
      <c r="E27" s="72" t="str">
        <f>IF(B27="","",ROUND((((1+D27/12)^(12/'Home Equity Loan Amortization'!$E$20))-1)*H26,2))</f>
        <v/>
      </c>
      <c r="F27" s="72" t="str">
        <f t="shared" si="1"/>
        <v/>
      </c>
      <c r="G27" s="72" t="str">
        <f t="shared" si="2"/>
        <v/>
      </c>
      <c r="H27" s="72" t="str">
        <f t="shared" si="3"/>
        <v/>
      </c>
    </row>
    <row r="28" spans="2:8" ht="14.5" x14ac:dyDescent="0.35">
      <c r="B28" s="71" t="str">
        <f t="shared" si="0"/>
        <v/>
      </c>
      <c r="C28" s="73" t="str">
        <f>IF(B28="","",IF(OR('Home Equity Loan Amortization'!$E$20=26,'Home Equity Loan Amortization'!$E$20=52),IF('Home Equity Loan Amortization'!$E$20=26,IF(B28=1,'Home Equity Loan Amortization'!$I$13,C27+14),IF('Home Equity Loan Amortization'!$E$20=52,IF(B28=1,'Home Equity Loan Amortization'!$I$13,C27+7),"n/a")),IF('Home Equity Loan Amortization'!$E$20=24,DATE(YEAR('Home Equity Loan Amortization'!$I$13),MONTH('Home Equity Loan Amortization'!$I$13)+(B28-1)/2+IF(AND(DAY('Home Equity Loan Amortization'!$I$13)&gt;=15,MOD(B28,2)=0),1,0),IF(MOD(B28,2)=0,IF(DAY('Home Equity Loan Amortization'!$I$13)&gt;=15,DAY('Home Equity Loan Amortization'!$I$13)-14,DAY('Home Equity Loan Amortization'!$I$13)+14),DAY('Home Equity Loan Amortization'!$I$13))),IF(DAY(DATE(YEAR('Home Equity Loan Amortization'!$I$13),MONTH('Home Equity Loan Amortization'!$I$13)+B28-1,DAY('Home Equity Loan Amortization'!$I$13)))&lt;&gt;DAY('Home Equity Loan Amortization'!$I$13),DATE(YEAR('Home Equity Loan Amortization'!$I$13),MONTH('Home Equity Loan Amortization'!$I$13)+B28,0),DATE(YEAR('Home Equity Loan Amortization'!$I$13),MONTH('Home Equity Loan Amortization'!$I$13)+B28-1,DAY('Home Equity Loan Amortization'!$I$13))))))</f>
        <v/>
      </c>
      <c r="D28" s="74" t="str">
        <f>IF(B28="","",'Home Equity Loan Amortization'!$I$10)</f>
        <v/>
      </c>
      <c r="E28" s="72" t="str">
        <f>IF(B28="","",ROUND((((1+D28/12)^(12/'Home Equity Loan Amortization'!$E$20))-1)*H27,2))</f>
        <v/>
      </c>
      <c r="F28" s="72" t="str">
        <f t="shared" si="1"/>
        <v/>
      </c>
      <c r="G28" s="72" t="str">
        <f t="shared" si="2"/>
        <v/>
      </c>
      <c r="H28" s="72" t="str">
        <f t="shared" si="3"/>
        <v/>
      </c>
    </row>
    <row r="29" spans="2:8" ht="14.5" x14ac:dyDescent="0.35">
      <c r="B29" s="71" t="str">
        <f t="shared" si="0"/>
        <v/>
      </c>
      <c r="C29" s="73" t="str">
        <f>IF(B29="","",IF(OR('Home Equity Loan Amortization'!$E$20=26,'Home Equity Loan Amortization'!$E$20=52),IF('Home Equity Loan Amortization'!$E$20=26,IF(B29=1,'Home Equity Loan Amortization'!$I$13,C28+14),IF('Home Equity Loan Amortization'!$E$20=52,IF(B29=1,'Home Equity Loan Amortization'!$I$13,C28+7),"n/a")),IF('Home Equity Loan Amortization'!$E$20=24,DATE(YEAR('Home Equity Loan Amortization'!$I$13),MONTH('Home Equity Loan Amortization'!$I$13)+(B29-1)/2+IF(AND(DAY('Home Equity Loan Amortization'!$I$13)&gt;=15,MOD(B29,2)=0),1,0),IF(MOD(B29,2)=0,IF(DAY('Home Equity Loan Amortization'!$I$13)&gt;=15,DAY('Home Equity Loan Amortization'!$I$13)-14,DAY('Home Equity Loan Amortization'!$I$13)+14),DAY('Home Equity Loan Amortization'!$I$13))),IF(DAY(DATE(YEAR('Home Equity Loan Amortization'!$I$13),MONTH('Home Equity Loan Amortization'!$I$13)+B29-1,DAY('Home Equity Loan Amortization'!$I$13)))&lt;&gt;DAY('Home Equity Loan Amortization'!$I$13),DATE(YEAR('Home Equity Loan Amortization'!$I$13),MONTH('Home Equity Loan Amortization'!$I$13)+B29,0),DATE(YEAR('Home Equity Loan Amortization'!$I$13),MONTH('Home Equity Loan Amortization'!$I$13)+B29-1,DAY('Home Equity Loan Amortization'!$I$13))))))</f>
        <v/>
      </c>
      <c r="D29" s="74" t="str">
        <f>IF(B29="","",'Home Equity Loan Amortization'!$I$10)</f>
        <v/>
      </c>
      <c r="E29" s="72" t="str">
        <f>IF(B29="","",ROUND((((1+D29/12)^(12/'Home Equity Loan Amortization'!$E$20))-1)*H28,2))</f>
        <v/>
      </c>
      <c r="F29" s="72" t="str">
        <f t="shared" si="1"/>
        <v/>
      </c>
      <c r="G29" s="72" t="str">
        <f t="shared" si="2"/>
        <v/>
      </c>
      <c r="H29" s="72" t="str">
        <f t="shared" si="3"/>
        <v/>
      </c>
    </row>
    <row r="30" spans="2:8" ht="14.5" x14ac:dyDescent="0.35">
      <c r="B30" s="71" t="str">
        <f t="shared" si="0"/>
        <v/>
      </c>
      <c r="C30" s="73" t="str">
        <f>IF(B30="","",IF(OR('Home Equity Loan Amortization'!$E$20=26,'Home Equity Loan Amortization'!$E$20=52),IF('Home Equity Loan Amortization'!$E$20=26,IF(B30=1,'Home Equity Loan Amortization'!$I$13,C29+14),IF('Home Equity Loan Amortization'!$E$20=52,IF(B30=1,'Home Equity Loan Amortization'!$I$13,C29+7),"n/a")),IF('Home Equity Loan Amortization'!$E$20=24,DATE(YEAR('Home Equity Loan Amortization'!$I$13),MONTH('Home Equity Loan Amortization'!$I$13)+(B30-1)/2+IF(AND(DAY('Home Equity Loan Amortization'!$I$13)&gt;=15,MOD(B30,2)=0),1,0),IF(MOD(B30,2)=0,IF(DAY('Home Equity Loan Amortization'!$I$13)&gt;=15,DAY('Home Equity Loan Amortization'!$I$13)-14,DAY('Home Equity Loan Amortization'!$I$13)+14),DAY('Home Equity Loan Amortization'!$I$13))),IF(DAY(DATE(YEAR('Home Equity Loan Amortization'!$I$13),MONTH('Home Equity Loan Amortization'!$I$13)+B30-1,DAY('Home Equity Loan Amortization'!$I$13)))&lt;&gt;DAY('Home Equity Loan Amortization'!$I$13),DATE(YEAR('Home Equity Loan Amortization'!$I$13),MONTH('Home Equity Loan Amortization'!$I$13)+B30,0),DATE(YEAR('Home Equity Loan Amortization'!$I$13),MONTH('Home Equity Loan Amortization'!$I$13)+B30-1,DAY('Home Equity Loan Amortization'!$I$13))))))</f>
        <v/>
      </c>
      <c r="D30" s="74" t="str">
        <f>IF(B30="","",'Home Equity Loan Amortization'!$I$10)</f>
        <v/>
      </c>
      <c r="E30" s="72" t="str">
        <f>IF(B30="","",ROUND((((1+D30/12)^(12/'Home Equity Loan Amortization'!$E$20))-1)*H29,2))</f>
        <v/>
      </c>
      <c r="F30" s="72" t="str">
        <f t="shared" si="1"/>
        <v/>
      </c>
      <c r="G30" s="72" t="str">
        <f t="shared" si="2"/>
        <v/>
      </c>
      <c r="H30" s="72" t="str">
        <f t="shared" si="3"/>
        <v/>
      </c>
    </row>
    <row r="31" spans="2:8" ht="14.5" x14ac:dyDescent="0.35">
      <c r="B31" s="71" t="str">
        <f t="shared" si="0"/>
        <v/>
      </c>
      <c r="C31" s="73" t="str">
        <f>IF(B31="","",IF(OR('Home Equity Loan Amortization'!$E$20=26,'Home Equity Loan Amortization'!$E$20=52),IF('Home Equity Loan Amortization'!$E$20=26,IF(B31=1,'Home Equity Loan Amortization'!$I$13,C30+14),IF('Home Equity Loan Amortization'!$E$20=52,IF(B31=1,'Home Equity Loan Amortization'!$I$13,C30+7),"n/a")),IF('Home Equity Loan Amortization'!$E$20=24,DATE(YEAR('Home Equity Loan Amortization'!$I$13),MONTH('Home Equity Loan Amortization'!$I$13)+(B31-1)/2+IF(AND(DAY('Home Equity Loan Amortization'!$I$13)&gt;=15,MOD(B31,2)=0),1,0),IF(MOD(B31,2)=0,IF(DAY('Home Equity Loan Amortization'!$I$13)&gt;=15,DAY('Home Equity Loan Amortization'!$I$13)-14,DAY('Home Equity Loan Amortization'!$I$13)+14),DAY('Home Equity Loan Amortization'!$I$13))),IF(DAY(DATE(YEAR('Home Equity Loan Amortization'!$I$13),MONTH('Home Equity Loan Amortization'!$I$13)+B31-1,DAY('Home Equity Loan Amortization'!$I$13)))&lt;&gt;DAY('Home Equity Loan Amortization'!$I$13),DATE(YEAR('Home Equity Loan Amortization'!$I$13),MONTH('Home Equity Loan Amortization'!$I$13)+B31,0),DATE(YEAR('Home Equity Loan Amortization'!$I$13),MONTH('Home Equity Loan Amortization'!$I$13)+B31-1,DAY('Home Equity Loan Amortization'!$I$13))))))</f>
        <v/>
      </c>
      <c r="D31" s="74" t="str">
        <f>IF(B31="","",'Home Equity Loan Amortization'!$I$10)</f>
        <v/>
      </c>
      <c r="E31" s="72" t="str">
        <f>IF(B31="","",ROUND((((1+D31/12)^(12/'Home Equity Loan Amortization'!$E$20))-1)*H30,2))</f>
        <v/>
      </c>
      <c r="F31" s="72" t="str">
        <f t="shared" si="1"/>
        <v/>
      </c>
      <c r="G31" s="72" t="str">
        <f t="shared" si="2"/>
        <v/>
      </c>
      <c r="H31" s="72" t="str">
        <f t="shared" si="3"/>
        <v/>
      </c>
    </row>
    <row r="32" spans="2:8" ht="14.5" x14ac:dyDescent="0.35">
      <c r="B32" s="71" t="str">
        <f t="shared" si="0"/>
        <v/>
      </c>
      <c r="C32" s="73" t="str">
        <f>IF(B32="","",IF(OR('Home Equity Loan Amortization'!$E$20=26,'Home Equity Loan Amortization'!$E$20=52),IF('Home Equity Loan Amortization'!$E$20=26,IF(B32=1,'Home Equity Loan Amortization'!$I$13,C31+14),IF('Home Equity Loan Amortization'!$E$20=52,IF(B32=1,'Home Equity Loan Amortization'!$I$13,C31+7),"n/a")),IF('Home Equity Loan Amortization'!$E$20=24,DATE(YEAR('Home Equity Loan Amortization'!$I$13),MONTH('Home Equity Loan Amortization'!$I$13)+(B32-1)/2+IF(AND(DAY('Home Equity Loan Amortization'!$I$13)&gt;=15,MOD(B32,2)=0),1,0),IF(MOD(B32,2)=0,IF(DAY('Home Equity Loan Amortization'!$I$13)&gt;=15,DAY('Home Equity Loan Amortization'!$I$13)-14,DAY('Home Equity Loan Amortization'!$I$13)+14),DAY('Home Equity Loan Amortization'!$I$13))),IF(DAY(DATE(YEAR('Home Equity Loan Amortization'!$I$13),MONTH('Home Equity Loan Amortization'!$I$13)+B32-1,DAY('Home Equity Loan Amortization'!$I$13)))&lt;&gt;DAY('Home Equity Loan Amortization'!$I$13),DATE(YEAR('Home Equity Loan Amortization'!$I$13),MONTH('Home Equity Loan Amortization'!$I$13)+B32,0),DATE(YEAR('Home Equity Loan Amortization'!$I$13),MONTH('Home Equity Loan Amortization'!$I$13)+B32-1,DAY('Home Equity Loan Amortization'!$I$13))))))</f>
        <v/>
      </c>
      <c r="D32" s="74" t="str">
        <f>IF(B32="","",'Home Equity Loan Amortization'!$I$10)</f>
        <v/>
      </c>
      <c r="E32" s="72" t="str">
        <f>IF(B32="","",ROUND((((1+D32/12)^(12/'Home Equity Loan Amortization'!$E$20))-1)*H31,2))</f>
        <v/>
      </c>
      <c r="F32" s="72" t="str">
        <f t="shared" si="1"/>
        <v/>
      </c>
      <c r="G32" s="72" t="str">
        <f t="shared" si="2"/>
        <v/>
      </c>
      <c r="H32" s="72" t="str">
        <f t="shared" si="3"/>
        <v/>
      </c>
    </row>
    <row r="33" spans="2:8" ht="14.5" x14ac:dyDescent="0.35">
      <c r="B33" s="71" t="str">
        <f t="shared" si="0"/>
        <v/>
      </c>
      <c r="C33" s="73" t="str">
        <f>IF(B33="","",IF(OR('Home Equity Loan Amortization'!$E$20=26,'Home Equity Loan Amortization'!$E$20=52),IF('Home Equity Loan Amortization'!$E$20=26,IF(B33=1,'Home Equity Loan Amortization'!$I$13,C32+14),IF('Home Equity Loan Amortization'!$E$20=52,IF(B33=1,'Home Equity Loan Amortization'!$I$13,C32+7),"n/a")),IF('Home Equity Loan Amortization'!$E$20=24,DATE(YEAR('Home Equity Loan Amortization'!$I$13),MONTH('Home Equity Loan Amortization'!$I$13)+(B33-1)/2+IF(AND(DAY('Home Equity Loan Amortization'!$I$13)&gt;=15,MOD(B33,2)=0),1,0),IF(MOD(B33,2)=0,IF(DAY('Home Equity Loan Amortization'!$I$13)&gt;=15,DAY('Home Equity Loan Amortization'!$I$13)-14,DAY('Home Equity Loan Amortization'!$I$13)+14),DAY('Home Equity Loan Amortization'!$I$13))),IF(DAY(DATE(YEAR('Home Equity Loan Amortization'!$I$13),MONTH('Home Equity Loan Amortization'!$I$13)+B33-1,DAY('Home Equity Loan Amortization'!$I$13)))&lt;&gt;DAY('Home Equity Loan Amortization'!$I$13),DATE(YEAR('Home Equity Loan Amortization'!$I$13),MONTH('Home Equity Loan Amortization'!$I$13)+B33,0),DATE(YEAR('Home Equity Loan Amortization'!$I$13),MONTH('Home Equity Loan Amortization'!$I$13)+B33-1,DAY('Home Equity Loan Amortization'!$I$13))))))</f>
        <v/>
      </c>
      <c r="D33" s="74" t="str">
        <f>IF(B33="","",'Home Equity Loan Amortization'!$I$10)</f>
        <v/>
      </c>
      <c r="E33" s="72" t="str">
        <f>IF(B33="","",ROUND((((1+D33/12)^(12/'Home Equity Loan Amortization'!$E$20))-1)*H32,2))</f>
        <v/>
      </c>
      <c r="F33" s="72" t="str">
        <f t="shared" si="1"/>
        <v/>
      </c>
      <c r="G33" s="72" t="str">
        <f t="shared" si="2"/>
        <v/>
      </c>
      <c r="H33" s="72" t="str">
        <f t="shared" si="3"/>
        <v/>
      </c>
    </row>
    <row r="34" spans="2:8" ht="14.5" x14ac:dyDescent="0.35">
      <c r="B34" s="71" t="str">
        <f t="shared" si="0"/>
        <v/>
      </c>
      <c r="C34" s="73" t="str">
        <f>IF(B34="","",IF(OR('Home Equity Loan Amortization'!$E$20=26,'Home Equity Loan Amortization'!$E$20=52),IF('Home Equity Loan Amortization'!$E$20=26,IF(B34=1,'Home Equity Loan Amortization'!$I$13,C33+14),IF('Home Equity Loan Amortization'!$E$20=52,IF(B34=1,'Home Equity Loan Amortization'!$I$13,C33+7),"n/a")),IF('Home Equity Loan Amortization'!$E$20=24,DATE(YEAR('Home Equity Loan Amortization'!$I$13),MONTH('Home Equity Loan Amortization'!$I$13)+(B34-1)/2+IF(AND(DAY('Home Equity Loan Amortization'!$I$13)&gt;=15,MOD(B34,2)=0),1,0),IF(MOD(B34,2)=0,IF(DAY('Home Equity Loan Amortization'!$I$13)&gt;=15,DAY('Home Equity Loan Amortization'!$I$13)-14,DAY('Home Equity Loan Amortization'!$I$13)+14),DAY('Home Equity Loan Amortization'!$I$13))),IF(DAY(DATE(YEAR('Home Equity Loan Amortization'!$I$13),MONTH('Home Equity Loan Amortization'!$I$13)+B34-1,DAY('Home Equity Loan Amortization'!$I$13)))&lt;&gt;DAY('Home Equity Loan Amortization'!$I$13),DATE(YEAR('Home Equity Loan Amortization'!$I$13),MONTH('Home Equity Loan Amortization'!$I$13)+B34,0),DATE(YEAR('Home Equity Loan Amortization'!$I$13),MONTH('Home Equity Loan Amortization'!$I$13)+B34-1,DAY('Home Equity Loan Amortization'!$I$13))))))</f>
        <v/>
      </c>
      <c r="D34" s="74" t="str">
        <f>IF(B34="","",'Home Equity Loan Amortization'!$I$10)</f>
        <v/>
      </c>
      <c r="E34" s="72" t="str">
        <f>IF(B34="","",ROUND((((1+D34/12)^(12/'Home Equity Loan Amortization'!$E$20))-1)*H33,2))</f>
        <v/>
      </c>
      <c r="F34" s="72" t="str">
        <f t="shared" si="1"/>
        <v/>
      </c>
      <c r="G34" s="72" t="str">
        <f t="shared" si="2"/>
        <v/>
      </c>
      <c r="H34" s="72" t="str">
        <f t="shared" si="3"/>
        <v/>
      </c>
    </row>
    <row r="35" spans="2:8" ht="14.5" x14ac:dyDescent="0.35">
      <c r="B35" s="71" t="str">
        <f t="shared" si="0"/>
        <v/>
      </c>
      <c r="C35" s="73" t="str">
        <f>IF(B35="","",IF(OR('Home Equity Loan Amortization'!$E$20=26,'Home Equity Loan Amortization'!$E$20=52),IF('Home Equity Loan Amortization'!$E$20=26,IF(B35=1,'Home Equity Loan Amortization'!$I$13,C34+14),IF('Home Equity Loan Amortization'!$E$20=52,IF(B35=1,'Home Equity Loan Amortization'!$I$13,C34+7),"n/a")),IF('Home Equity Loan Amortization'!$E$20=24,DATE(YEAR('Home Equity Loan Amortization'!$I$13),MONTH('Home Equity Loan Amortization'!$I$13)+(B35-1)/2+IF(AND(DAY('Home Equity Loan Amortization'!$I$13)&gt;=15,MOD(B35,2)=0),1,0),IF(MOD(B35,2)=0,IF(DAY('Home Equity Loan Amortization'!$I$13)&gt;=15,DAY('Home Equity Loan Amortization'!$I$13)-14,DAY('Home Equity Loan Amortization'!$I$13)+14),DAY('Home Equity Loan Amortization'!$I$13))),IF(DAY(DATE(YEAR('Home Equity Loan Amortization'!$I$13),MONTH('Home Equity Loan Amortization'!$I$13)+B35-1,DAY('Home Equity Loan Amortization'!$I$13)))&lt;&gt;DAY('Home Equity Loan Amortization'!$I$13),DATE(YEAR('Home Equity Loan Amortization'!$I$13),MONTH('Home Equity Loan Amortization'!$I$13)+B35,0),DATE(YEAR('Home Equity Loan Amortization'!$I$13),MONTH('Home Equity Loan Amortization'!$I$13)+B35-1,DAY('Home Equity Loan Amortization'!$I$13))))))</f>
        <v/>
      </c>
      <c r="D35" s="74" t="str">
        <f>IF(B35="","",'Home Equity Loan Amortization'!$I$10)</f>
        <v/>
      </c>
      <c r="E35" s="72" t="str">
        <f>IF(B35="","",ROUND((((1+D35/12)^(12/'Home Equity Loan Amortization'!$E$20))-1)*H34,2))</f>
        <v/>
      </c>
      <c r="F35" s="72" t="str">
        <f t="shared" si="1"/>
        <v/>
      </c>
      <c r="G35" s="72" t="str">
        <f t="shared" si="2"/>
        <v/>
      </c>
      <c r="H35" s="72" t="str">
        <f t="shared" si="3"/>
        <v/>
      </c>
    </row>
    <row r="36" spans="2:8" ht="14.5" x14ac:dyDescent="0.35">
      <c r="B36" s="71" t="str">
        <f t="shared" si="0"/>
        <v/>
      </c>
      <c r="C36" s="73" t="str">
        <f>IF(B36="","",IF(OR('Home Equity Loan Amortization'!$E$20=26,'Home Equity Loan Amortization'!$E$20=52),IF('Home Equity Loan Amortization'!$E$20=26,IF(B36=1,'Home Equity Loan Amortization'!$I$13,C35+14),IF('Home Equity Loan Amortization'!$E$20=52,IF(B36=1,'Home Equity Loan Amortization'!$I$13,C35+7),"n/a")),IF('Home Equity Loan Amortization'!$E$20=24,DATE(YEAR('Home Equity Loan Amortization'!$I$13),MONTH('Home Equity Loan Amortization'!$I$13)+(B36-1)/2+IF(AND(DAY('Home Equity Loan Amortization'!$I$13)&gt;=15,MOD(B36,2)=0),1,0),IF(MOD(B36,2)=0,IF(DAY('Home Equity Loan Amortization'!$I$13)&gt;=15,DAY('Home Equity Loan Amortization'!$I$13)-14,DAY('Home Equity Loan Amortization'!$I$13)+14),DAY('Home Equity Loan Amortization'!$I$13))),IF(DAY(DATE(YEAR('Home Equity Loan Amortization'!$I$13),MONTH('Home Equity Loan Amortization'!$I$13)+B36-1,DAY('Home Equity Loan Amortization'!$I$13)))&lt;&gt;DAY('Home Equity Loan Amortization'!$I$13),DATE(YEAR('Home Equity Loan Amortization'!$I$13),MONTH('Home Equity Loan Amortization'!$I$13)+B36,0),DATE(YEAR('Home Equity Loan Amortization'!$I$13),MONTH('Home Equity Loan Amortization'!$I$13)+B36-1,DAY('Home Equity Loan Amortization'!$I$13))))))</f>
        <v/>
      </c>
      <c r="D36" s="74" t="str">
        <f>IF(B36="","",'Home Equity Loan Amortization'!$I$10)</f>
        <v/>
      </c>
      <c r="E36" s="72" t="str">
        <f>IF(B36="","",ROUND((((1+D36/12)^(12/'Home Equity Loan Amortization'!$E$20))-1)*H35,2))</f>
        <v/>
      </c>
      <c r="F36" s="72" t="str">
        <f t="shared" si="1"/>
        <v/>
      </c>
      <c r="G36" s="72" t="str">
        <f t="shared" si="2"/>
        <v/>
      </c>
      <c r="H36" s="72" t="str">
        <f t="shared" si="3"/>
        <v/>
      </c>
    </row>
    <row r="37" spans="2:8" ht="14.5" x14ac:dyDescent="0.35">
      <c r="B37" s="71" t="str">
        <f t="shared" si="0"/>
        <v/>
      </c>
      <c r="C37" s="73" t="str">
        <f>IF(B37="","",IF(OR('Home Equity Loan Amortization'!$E$20=26,'Home Equity Loan Amortization'!$E$20=52),IF('Home Equity Loan Amortization'!$E$20=26,IF(B37=1,'Home Equity Loan Amortization'!$I$13,C36+14),IF('Home Equity Loan Amortization'!$E$20=52,IF(B37=1,'Home Equity Loan Amortization'!$I$13,C36+7),"n/a")),IF('Home Equity Loan Amortization'!$E$20=24,DATE(YEAR('Home Equity Loan Amortization'!$I$13),MONTH('Home Equity Loan Amortization'!$I$13)+(B37-1)/2+IF(AND(DAY('Home Equity Loan Amortization'!$I$13)&gt;=15,MOD(B37,2)=0),1,0),IF(MOD(B37,2)=0,IF(DAY('Home Equity Loan Amortization'!$I$13)&gt;=15,DAY('Home Equity Loan Amortization'!$I$13)-14,DAY('Home Equity Loan Amortization'!$I$13)+14),DAY('Home Equity Loan Amortization'!$I$13))),IF(DAY(DATE(YEAR('Home Equity Loan Amortization'!$I$13),MONTH('Home Equity Loan Amortization'!$I$13)+B37-1,DAY('Home Equity Loan Amortization'!$I$13)))&lt;&gt;DAY('Home Equity Loan Amortization'!$I$13),DATE(YEAR('Home Equity Loan Amortization'!$I$13),MONTH('Home Equity Loan Amortization'!$I$13)+B37,0),DATE(YEAR('Home Equity Loan Amortization'!$I$13),MONTH('Home Equity Loan Amortization'!$I$13)+B37-1,DAY('Home Equity Loan Amortization'!$I$13))))))</f>
        <v/>
      </c>
      <c r="D37" s="74" t="str">
        <f>IF(B37="","",'Home Equity Loan Amortization'!$I$10)</f>
        <v/>
      </c>
      <c r="E37" s="72" t="str">
        <f>IF(B37="","",ROUND((((1+D37/12)^(12/'Home Equity Loan Amortization'!$E$20))-1)*H36,2))</f>
        <v/>
      </c>
      <c r="F37" s="72" t="str">
        <f t="shared" si="1"/>
        <v/>
      </c>
      <c r="G37" s="72" t="str">
        <f t="shared" si="2"/>
        <v/>
      </c>
      <c r="H37" s="72" t="str">
        <f t="shared" si="3"/>
        <v/>
      </c>
    </row>
    <row r="38" spans="2:8" ht="14.5" x14ac:dyDescent="0.35">
      <c r="B38" s="71" t="str">
        <f t="shared" si="0"/>
        <v/>
      </c>
      <c r="C38" s="73" t="str">
        <f>IF(B38="","",IF(OR('Home Equity Loan Amortization'!$E$20=26,'Home Equity Loan Amortization'!$E$20=52),IF('Home Equity Loan Amortization'!$E$20=26,IF(B38=1,'Home Equity Loan Amortization'!$I$13,C37+14),IF('Home Equity Loan Amortization'!$E$20=52,IF(B38=1,'Home Equity Loan Amortization'!$I$13,C37+7),"n/a")),IF('Home Equity Loan Amortization'!$E$20=24,DATE(YEAR('Home Equity Loan Amortization'!$I$13),MONTH('Home Equity Loan Amortization'!$I$13)+(B38-1)/2+IF(AND(DAY('Home Equity Loan Amortization'!$I$13)&gt;=15,MOD(B38,2)=0),1,0),IF(MOD(B38,2)=0,IF(DAY('Home Equity Loan Amortization'!$I$13)&gt;=15,DAY('Home Equity Loan Amortization'!$I$13)-14,DAY('Home Equity Loan Amortization'!$I$13)+14),DAY('Home Equity Loan Amortization'!$I$13))),IF(DAY(DATE(YEAR('Home Equity Loan Amortization'!$I$13),MONTH('Home Equity Loan Amortization'!$I$13)+B38-1,DAY('Home Equity Loan Amortization'!$I$13)))&lt;&gt;DAY('Home Equity Loan Amortization'!$I$13),DATE(YEAR('Home Equity Loan Amortization'!$I$13),MONTH('Home Equity Loan Amortization'!$I$13)+B38,0),DATE(YEAR('Home Equity Loan Amortization'!$I$13),MONTH('Home Equity Loan Amortization'!$I$13)+B38-1,DAY('Home Equity Loan Amortization'!$I$13))))))</f>
        <v/>
      </c>
      <c r="D38" s="74" t="str">
        <f>IF(B38="","",'Home Equity Loan Amortization'!$I$10)</f>
        <v/>
      </c>
      <c r="E38" s="72" t="str">
        <f>IF(B38="","",ROUND((((1+D38/12)^(12/'Home Equity Loan Amortization'!$E$20))-1)*H37,2))</f>
        <v/>
      </c>
      <c r="F38" s="72" t="str">
        <f t="shared" si="1"/>
        <v/>
      </c>
      <c r="G38" s="72" t="str">
        <f t="shared" si="2"/>
        <v/>
      </c>
      <c r="H38" s="72" t="str">
        <f t="shared" si="3"/>
        <v/>
      </c>
    </row>
    <row r="39" spans="2:8" ht="14.5" x14ac:dyDescent="0.35">
      <c r="B39" s="71" t="str">
        <f t="shared" si="0"/>
        <v/>
      </c>
      <c r="C39" s="73" t="str">
        <f>IF(B39="","",IF(OR('Home Equity Loan Amortization'!$E$20=26,'Home Equity Loan Amortization'!$E$20=52),IF('Home Equity Loan Amortization'!$E$20=26,IF(B39=1,'Home Equity Loan Amortization'!$I$13,C38+14),IF('Home Equity Loan Amortization'!$E$20=52,IF(B39=1,'Home Equity Loan Amortization'!$I$13,C38+7),"n/a")),IF('Home Equity Loan Amortization'!$E$20=24,DATE(YEAR('Home Equity Loan Amortization'!$I$13),MONTH('Home Equity Loan Amortization'!$I$13)+(B39-1)/2+IF(AND(DAY('Home Equity Loan Amortization'!$I$13)&gt;=15,MOD(B39,2)=0),1,0),IF(MOD(B39,2)=0,IF(DAY('Home Equity Loan Amortization'!$I$13)&gt;=15,DAY('Home Equity Loan Amortization'!$I$13)-14,DAY('Home Equity Loan Amortization'!$I$13)+14),DAY('Home Equity Loan Amortization'!$I$13))),IF(DAY(DATE(YEAR('Home Equity Loan Amortization'!$I$13),MONTH('Home Equity Loan Amortization'!$I$13)+B39-1,DAY('Home Equity Loan Amortization'!$I$13)))&lt;&gt;DAY('Home Equity Loan Amortization'!$I$13),DATE(YEAR('Home Equity Loan Amortization'!$I$13),MONTH('Home Equity Loan Amortization'!$I$13)+B39,0),DATE(YEAR('Home Equity Loan Amortization'!$I$13),MONTH('Home Equity Loan Amortization'!$I$13)+B39-1,DAY('Home Equity Loan Amortization'!$I$13))))))</f>
        <v/>
      </c>
      <c r="D39" s="74" t="str">
        <f>IF(B39="","",'Home Equity Loan Amortization'!$I$10)</f>
        <v/>
      </c>
      <c r="E39" s="72" t="str">
        <f>IF(B39="","",ROUND((((1+D39/12)^(12/'Home Equity Loan Amortization'!$E$20))-1)*H38,2))</f>
        <v/>
      </c>
      <c r="F39" s="72" t="str">
        <f t="shared" si="1"/>
        <v/>
      </c>
      <c r="G39" s="72" t="str">
        <f t="shared" si="2"/>
        <v/>
      </c>
      <c r="H39" s="72" t="str">
        <f t="shared" si="3"/>
        <v/>
      </c>
    </row>
    <row r="40" spans="2:8" ht="14.5" x14ac:dyDescent="0.35">
      <c r="B40" s="71" t="str">
        <f t="shared" si="0"/>
        <v/>
      </c>
      <c r="C40" s="73" t="str">
        <f>IF(B40="","",IF(OR('Home Equity Loan Amortization'!$E$20=26,'Home Equity Loan Amortization'!$E$20=52),IF('Home Equity Loan Amortization'!$E$20=26,IF(B40=1,'Home Equity Loan Amortization'!$I$13,C39+14),IF('Home Equity Loan Amortization'!$E$20=52,IF(B40=1,'Home Equity Loan Amortization'!$I$13,C39+7),"n/a")),IF('Home Equity Loan Amortization'!$E$20=24,DATE(YEAR('Home Equity Loan Amortization'!$I$13),MONTH('Home Equity Loan Amortization'!$I$13)+(B40-1)/2+IF(AND(DAY('Home Equity Loan Amortization'!$I$13)&gt;=15,MOD(B40,2)=0),1,0),IF(MOD(B40,2)=0,IF(DAY('Home Equity Loan Amortization'!$I$13)&gt;=15,DAY('Home Equity Loan Amortization'!$I$13)-14,DAY('Home Equity Loan Amortization'!$I$13)+14),DAY('Home Equity Loan Amortization'!$I$13))),IF(DAY(DATE(YEAR('Home Equity Loan Amortization'!$I$13),MONTH('Home Equity Loan Amortization'!$I$13)+B40-1,DAY('Home Equity Loan Amortization'!$I$13)))&lt;&gt;DAY('Home Equity Loan Amortization'!$I$13),DATE(YEAR('Home Equity Loan Amortization'!$I$13),MONTH('Home Equity Loan Amortization'!$I$13)+B40,0),DATE(YEAR('Home Equity Loan Amortization'!$I$13),MONTH('Home Equity Loan Amortization'!$I$13)+B40-1,DAY('Home Equity Loan Amortization'!$I$13))))))</f>
        <v/>
      </c>
      <c r="D40" s="74" t="str">
        <f>IF(B40="","",'Home Equity Loan Amortization'!$I$10)</f>
        <v/>
      </c>
      <c r="E40" s="72" t="str">
        <f>IF(B40="","",ROUND((((1+D40/12)^(12/'Home Equity Loan Amortization'!$E$20))-1)*H39,2))</f>
        <v/>
      </c>
      <c r="F40" s="72" t="str">
        <f t="shared" si="1"/>
        <v/>
      </c>
      <c r="G40" s="72" t="str">
        <f t="shared" si="2"/>
        <v/>
      </c>
      <c r="H40" s="72" t="str">
        <f t="shared" si="3"/>
        <v/>
      </c>
    </row>
    <row r="41" spans="2:8" ht="14.5" x14ac:dyDescent="0.35">
      <c r="B41" s="71" t="str">
        <f t="shared" si="0"/>
        <v/>
      </c>
      <c r="C41" s="73" t="str">
        <f>IF(B41="","",IF(OR('Home Equity Loan Amortization'!$E$20=26,'Home Equity Loan Amortization'!$E$20=52),IF('Home Equity Loan Amortization'!$E$20=26,IF(B41=1,'Home Equity Loan Amortization'!$I$13,C40+14),IF('Home Equity Loan Amortization'!$E$20=52,IF(B41=1,'Home Equity Loan Amortization'!$I$13,C40+7),"n/a")),IF('Home Equity Loan Amortization'!$E$20=24,DATE(YEAR('Home Equity Loan Amortization'!$I$13),MONTH('Home Equity Loan Amortization'!$I$13)+(B41-1)/2+IF(AND(DAY('Home Equity Loan Amortization'!$I$13)&gt;=15,MOD(B41,2)=0),1,0),IF(MOD(B41,2)=0,IF(DAY('Home Equity Loan Amortization'!$I$13)&gt;=15,DAY('Home Equity Loan Amortization'!$I$13)-14,DAY('Home Equity Loan Amortization'!$I$13)+14),DAY('Home Equity Loan Amortization'!$I$13))),IF(DAY(DATE(YEAR('Home Equity Loan Amortization'!$I$13),MONTH('Home Equity Loan Amortization'!$I$13)+B41-1,DAY('Home Equity Loan Amortization'!$I$13)))&lt;&gt;DAY('Home Equity Loan Amortization'!$I$13),DATE(YEAR('Home Equity Loan Amortization'!$I$13),MONTH('Home Equity Loan Amortization'!$I$13)+B41,0),DATE(YEAR('Home Equity Loan Amortization'!$I$13),MONTH('Home Equity Loan Amortization'!$I$13)+B41-1,DAY('Home Equity Loan Amortization'!$I$13))))))</f>
        <v/>
      </c>
      <c r="D41" s="74" t="str">
        <f>IF(B41="","",'Home Equity Loan Amortization'!$I$10)</f>
        <v/>
      </c>
      <c r="E41" s="72" t="str">
        <f>IF(B41="","",ROUND((((1+D41/12)^(12/'Home Equity Loan Amortization'!$E$20))-1)*H40,2))</f>
        <v/>
      </c>
      <c r="F41" s="72" t="str">
        <f t="shared" si="1"/>
        <v/>
      </c>
      <c r="G41" s="72" t="str">
        <f t="shared" si="2"/>
        <v/>
      </c>
      <c r="H41" s="72" t="str">
        <f t="shared" si="3"/>
        <v/>
      </c>
    </row>
    <row r="42" spans="2:8" ht="14.5" x14ac:dyDescent="0.35">
      <c r="B42" s="71" t="str">
        <f t="shared" si="0"/>
        <v/>
      </c>
      <c r="C42" s="73" t="str">
        <f>IF(B42="","",IF(OR('Home Equity Loan Amortization'!$E$20=26,'Home Equity Loan Amortization'!$E$20=52),IF('Home Equity Loan Amortization'!$E$20=26,IF(B42=1,'Home Equity Loan Amortization'!$I$13,C41+14),IF('Home Equity Loan Amortization'!$E$20=52,IF(B42=1,'Home Equity Loan Amortization'!$I$13,C41+7),"n/a")),IF('Home Equity Loan Amortization'!$E$20=24,DATE(YEAR('Home Equity Loan Amortization'!$I$13),MONTH('Home Equity Loan Amortization'!$I$13)+(B42-1)/2+IF(AND(DAY('Home Equity Loan Amortization'!$I$13)&gt;=15,MOD(B42,2)=0),1,0),IF(MOD(B42,2)=0,IF(DAY('Home Equity Loan Amortization'!$I$13)&gt;=15,DAY('Home Equity Loan Amortization'!$I$13)-14,DAY('Home Equity Loan Amortization'!$I$13)+14),DAY('Home Equity Loan Amortization'!$I$13))),IF(DAY(DATE(YEAR('Home Equity Loan Amortization'!$I$13),MONTH('Home Equity Loan Amortization'!$I$13)+B42-1,DAY('Home Equity Loan Amortization'!$I$13)))&lt;&gt;DAY('Home Equity Loan Amortization'!$I$13),DATE(YEAR('Home Equity Loan Amortization'!$I$13),MONTH('Home Equity Loan Amortization'!$I$13)+B42,0),DATE(YEAR('Home Equity Loan Amortization'!$I$13),MONTH('Home Equity Loan Amortization'!$I$13)+B42-1,DAY('Home Equity Loan Amortization'!$I$13))))))</f>
        <v/>
      </c>
      <c r="D42" s="74" t="str">
        <f>IF(B42="","",'Home Equity Loan Amortization'!$I$10)</f>
        <v/>
      </c>
      <c r="E42" s="72" t="str">
        <f>IF(B42="","",ROUND((((1+D42/12)^(12/'Home Equity Loan Amortization'!$E$20))-1)*H41,2))</f>
        <v/>
      </c>
      <c r="F42" s="72" t="str">
        <f t="shared" si="1"/>
        <v/>
      </c>
      <c r="G42" s="72" t="str">
        <f t="shared" si="2"/>
        <v/>
      </c>
      <c r="H42" s="72" t="str">
        <f t="shared" si="3"/>
        <v/>
      </c>
    </row>
    <row r="43" spans="2:8" ht="14.5" x14ac:dyDescent="0.35">
      <c r="B43" s="71" t="str">
        <f t="shared" si="0"/>
        <v/>
      </c>
      <c r="C43" s="73" t="str">
        <f>IF(B43="","",IF(OR('Home Equity Loan Amortization'!$E$20=26,'Home Equity Loan Amortization'!$E$20=52),IF('Home Equity Loan Amortization'!$E$20=26,IF(B43=1,'Home Equity Loan Amortization'!$I$13,C42+14),IF('Home Equity Loan Amortization'!$E$20=52,IF(B43=1,'Home Equity Loan Amortization'!$I$13,C42+7),"n/a")),IF('Home Equity Loan Amortization'!$E$20=24,DATE(YEAR('Home Equity Loan Amortization'!$I$13),MONTH('Home Equity Loan Amortization'!$I$13)+(B43-1)/2+IF(AND(DAY('Home Equity Loan Amortization'!$I$13)&gt;=15,MOD(B43,2)=0),1,0),IF(MOD(B43,2)=0,IF(DAY('Home Equity Loan Amortization'!$I$13)&gt;=15,DAY('Home Equity Loan Amortization'!$I$13)-14,DAY('Home Equity Loan Amortization'!$I$13)+14),DAY('Home Equity Loan Amortization'!$I$13))),IF(DAY(DATE(YEAR('Home Equity Loan Amortization'!$I$13),MONTH('Home Equity Loan Amortization'!$I$13)+B43-1,DAY('Home Equity Loan Amortization'!$I$13)))&lt;&gt;DAY('Home Equity Loan Amortization'!$I$13),DATE(YEAR('Home Equity Loan Amortization'!$I$13),MONTH('Home Equity Loan Amortization'!$I$13)+B43,0),DATE(YEAR('Home Equity Loan Amortization'!$I$13),MONTH('Home Equity Loan Amortization'!$I$13)+B43-1,DAY('Home Equity Loan Amortization'!$I$13))))))</f>
        <v/>
      </c>
      <c r="D43" s="74" t="str">
        <f>IF(B43="","",'Home Equity Loan Amortization'!$I$10)</f>
        <v/>
      </c>
      <c r="E43" s="72" t="str">
        <f>IF(B43="","",ROUND((((1+D43/12)^(12/'Home Equity Loan Amortization'!$E$20))-1)*H42,2))</f>
        <v/>
      </c>
      <c r="F43" s="72" t="str">
        <f t="shared" si="1"/>
        <v/>
      </c>
      <c r="G43" s="72" t="str">
        <f t="shared" si="2"/>
        <v/>
      </c>
      <c r="H43" s="72" t="str">
        <f t="shared" si="3"/>
        <v/>
      </c>
    </row>
    <row r="44" spans="2:8" ht="14.5" x14ac:dyDescent="0.35">
      <c r="B44" s="71" t="str">
        <f t="shared" si="0"/>
        <v/>
      </c>
      <c r="C44" s="73" t="str">
        <f>IF(B44="","",IF(OR('Home Equity Loan Amortization'!$E$20=26,'Home Equity Loan Amortization'!$E$20=52),IF('Home Equity Loan Amortization'!$E$20=26,IF(B44=1,'Home Equity Loan Amortization'!$I$13,C43+14),IF('Home Equity Loan Amortization'!$E$20=52,IF(B44=1,'Home Equity Loan Amortization'!$I$13,C43+7),"n/a")),IF('Home Equity Loan Amortization'!$E$20=24,DATE(YEAR('Home Equity Loan Amortization'!$I$13),MONTH('Home Equity Loan Amortization'!$I$13)+(B44-1)/2+IF(AND(DAY('Home Equity Loan Amortization'!$I$13)&gt;=15,MOD(B44,2)=0),1,0),IF(MOD(B44,2)=0,IF(DAY('Home Equity Loan Amortization'!$I$13)&gt;=15,DAY('Home Equity Loan Amortization'!$I$13)-14,DAY('Home Equity Loan Amortization'!$I$13)+14),DAY('Home Equity Loan Amortization'!$I$13))),IF(DAY(DATE(YEAR('Home Equity Loan Amortization'!$I$13),MONTH('Home Equity Loan Amortization'!$I$13)+B44-1,DAY('Home Equity Loan Amortization'!$I$13)))&lt;&gt;DAY('Home Equity Loan Amortization'!$I$13),DATE(YEAR('Home Equity Loan Amortization'!$I$13),MONTH('Home Equity Loan Amortization'!$I$13)+B44,0),DATE(YEAR('Home Equity Loan Amortization'!$I$13),MONTH('Home Equity Loan Amortization'!$I$13)+B44-1,DAY('Home Equity Loan Amortization'!$I$13))))))</f>
        <v/>
      </c>
      <c r="D44" s="74" t="str">
        <f>IF(B44="","",'Home Equity Loan Amortization'!$I$10)</f>
        <v/>
      </c>
      <c r="E44" s="72" t="str">
        <f>IF(B44="","",ROUND((((1+D44/12)^(12/'Home Equity Loan Amortization'!$E$20))-1)*H43,2))</f>
        <v/>
      </c>
      <c r="F44" s="72" t="str">
        <f t="shared" si="1"/>
        <v/>
      </c>
      <c r="G44" s="72" t="str">
        <f t="shared" si="2"/>
        <v/>
      </c>
      <c r="H44" s="72" t="str">
        <f t="shared" si="3"/>
        <v/>
      </c>
    </row>
    <row r="45" spans="2:8" ht="14.5" x14ac:dyDescent="0.35">
      <c r="B45" s="71" t="str">
        <f t="shared" si="0"/>
        <v/>
      </c>
      <c r="C45" s="73" t="str">
        <f>IF(B45="","",IF(OR('Home Equity Loan Amortization'!$E$20=26,'Home Equity Loan Amortization'!$E$20=52),IF('Home Equity Loan Amortization'!$E$20=26,IF(B45=1,'Home Equity Loan Amortization'!$I$13,C44+14),IF('Home Equity Loan Amortization'!$E$20=52,IF(B45=1,'Home Equity Loan Amortization'!$I$13,C44+7),"n/a")),IF('Home Equity Loan Amortization'!$E$20=24,DATE(YEAR('Home Equity Loan Amortization'!$I$13),MONTH('Home Equity Loan Amortization'!$I$13)+(B45-1)/2+IF(AND(DAY('Home Equity Loan Amortization'!$I$13)&gt;=15,MOD(B45,2)=0),1,0),IF(MOD(B45,2)=0,IF(DAY('Home Equity Loan Amortization'!$I$13)&gt;=15,DAY('Home Equity Loan Amortization'!$I$13)-14,DAY('Home Equity Loan Amortization'!$I$13)+14),DAY('Home Equity Loan Amortization'!$I$13))),IF(DAY(DATE(YEAR('Home Equity Loan Amortization'!$I$13),MONTH('Home Equity Loan Amortization'!$I$13)+B45-1,DAY('Home Equity Loan Amortization'!$I$13)))&lt;&gt;DAY('Home Equity Loan Amortization'!$I$13),DATE(YEAR('Home Equity Loan Amortization'!$I$13),MONTH('Home Equity Loan Amortization'!$I$13)+B45,0),DATE(YEAR('Home Equity Loan Amortization'!$I$13),MONTH('Home Equity Loan Amortization'!$I$13)+B45-1,DAY('Home Equity Loan Amortization'!$I$13))))))</f>
        <v/>
      </c>
      <c r="D45" s="74" t="str">
        <f>IF(B45="","",'Home Equity Loan Amortization'!$I$10)</f>
        <v/>
      </c>
      <c r="E45" s="72" t="str">
        <f>IF(B45="","",ROUND((((1+D45/12)^(12/'Home Equity Loan Amortization'!$E$20))-1)*H44,2))</f>
        <v/>
      </c>
      <c r="F45" s="72" t="str">
        <f t="shared" si="1"/>
        <v/>
      </c>
      <c r="G45" s="72" t="str">
        <f t="shared" si="2"/>
        <v/>
      </c>
      <c r="H45" s="72" t="str">
        <f t="shared" si="3"/>
        <v/>
      </c>
    </row>
    <row r="46" spans="2:8" ht="14.5" x14ac:dyDescent="0.35">
      <c r="B46" s="71" t="str">
        <f t="shared" si="0"/>
        <v/>
      </c>
      <c r="C46" s="73" t="str">
        <f>IF(B46="","",IF(OR('Home Equity Loan Amortization'!$E$20=26,'Home Equity Loan Amortization'!$E$20=52),IF('Home Equity Loan Amortization'!$E$20=26,IF(B46=1,'Home Equity Loan Amortization'!$I$13,C45+14),IF('Home Equity Loan Amortization'!$E$20=52,IF(B46=1,'Home Equity Loan Amortization'!$I$13,C45+7),"n/a")),IF('Home Equity Loan Amortization'!$E$20=24,DATE(YEAR('Home Equity Loan Amortization'!$I$13),MONTH('Home Equity Loan Amortization'!$I$13)+(B46-1)/2+IF(AND(DAY('Home Equity Loan Amortization'!$I$13)&gt;=15,MOD(B46,2)=0),1,0),IF(MOD(B46,2)=0,IF(DAY('Home Equity Loan Amortization'!$I$13)&gt;=15,DAY('Home Equity Loan Amortization'!$I$13)-14,DAY('Home Equity Loan Amortization'!$I$13)+14),DAY('Home Equity Loan Amortization'!$I$13))),IF(DAY(DATE(YEAR('Home Equity Loan Amortization'!$I$13),MONTH('Home Equity Loan Amortization'!$I$13)+B46-1,DAY('Home Equity Loan Amortization'!$I$13)))&lt;&gt;DAY('Home Equity Loan Amortization'!$I$13),DATE(YEAR('Home Equity Loan Amortization'!$I$13),MONTH('Home Equity Loan Amortization'!$I$13)+B46,0),DATE(YEAR('Home Equity Loan Amortization'!$I$13),MONTH('Home Equity Loan Amortization'!$I$13)+B46-1,DAY('Home Equity Loan Amortization'!$I$13))))))</f>
        <v/>
      </c>
      <c r="D46" s="74" t="str">
        <f>IF(B46="","",'Home Equity Loan Amortization'!$I$10)</f>
        <v/>
      </c>
      <c r="E46" s="72" t="str">
        <f>IF(B46="","",ROUND((((1+D46/12)^(12/'Home Equity Loan Amortization'!$E$20))-1)*H45,2))</f>
        <v/>
      </c>
      <c r="F46" s="72" t="str">
        <f t="shared" si="1"/>
        <v/>
      </c>
      <c r="G46" s="72" t="str">
        <f t="shared" si="2"/>
        <v/>
      </c>
      <c r="H46" s="72" t="str">
        <f t="shared" si="3"/>
        <v/>
      </c>
    </row>
    <row r="47" spans="2:8" ht="14.5" x14ac:dyDescent="0.35">
      <c r="B47" s="71" t="str">
        <f t="shared" si="0"/>
        <v/>
      </c>
      <c r="C47" s="73" t="str">
        <f>IF(B47="","",IF(OR('Home Equity Loan Amortization'!$E$20=26,'Home Equity Loan Amortization'!$E$20=52),IF('Home Equity Loan Amortization'!$E$20=26,IF(B47=1,'Home Equity Loan Amortization'!$I$13,C46+14),IF('Home Equity Loan Amortization'!$E$20=52,IF(B47=1,'Home Equity Loan Amortization'!$I$13,C46+7),"n/a")),IF('Home Equity Loan Amortization'!$E$20=24,DATE(YEAR('Home Equity Loan Amortization'!$I$13),MONTH('Home Equity Loan Amortization'!$I$13)+(B47-1)/2+IF(AND(DAY('Home Equity Loan Amortization'!$I$13)&gt;=15,MOD(B47,2)=0),1,0),IF(MOD(B47,2)=0,IF(DAY('Home Equity Loan Amortization'!$I$13)&gt;=15,DAY('Home Equity Loan Amortization'!$I$13)-14,DAY('Home Equity Loan Amortization'!$I$13)+14),DAY('Home Equity Loan Amortization'!$I$13))),IF(DAY(DATE(YEAR('Home Equity Loan Amortization'!$I$13),MONTH('Home Equity Loan Amortization'!$I$13)+B47-1,DAY('Home Equity Loan Amortization'!$I$13)))&lt;&gt;DAY('Home Equity Loan Amortization'!$I$13),DATE(YEAR('Home Equity Loan Amortization'!$I$13),MONTH('Home Equity Loan Amortization'!$I$13)+B47,0),DATE(YEAR('Home Equity Loan Amortization'!$I$13),MONTH('Home Equity Loan Amortization'!$I$13)+B47-1,DAY('Home Equity Loan Amortization'!$I$13))))))</f>
        <v/>
      </c>
      <c r="D47" s="74" t="str">
        <f>IF(B47="","",'Home Equity Loan Amortization'!$I$10)</f>
        <v/>
      </c>
      <c r="E47" s="72" t="str">
        <f>IF(B47="","",ROUND((((1+D47/12)^(12/'Home Equity Loan Amortization'!$E$20))-1)*H46,2))</f>
        <v/>
      </c>
      <c r="F47" s="72" t="str">
        <f t="shared" si="1"/>
        <v/>
      </c>
      <c r="G47" s="72" t="str">
        <f t="shared" si="2"/>
        <v/>
      </c>
      <c r="H47" s="72" t="str">
        <f t="shared" si="3"/>
        <v/>
      </c>
    </row>
    <row r="48" spans="2:8" ht="14.5" x14ac:dyDescent="0.35">
      <c r="B48" s="71" t="str">
        <f t="shared" si="0"/>
        <v/>
      </c>
      <c r="C48" s="73" t="str">
        <f>IF(B48="","",IF(OR('Home Equity Loan Amortization'!$E$20=26,'Home Equity Loan Amortization'!$E$20=52),IF('Home Equity Loan Amortization'!$E$20=26,IF(B48=1,'Home Equity Loan Amortization'!$I$13,C47+14),IF('Home Equity Loan Amortization'!$E$20=52,IF(B48=1,'Home Equity Loan Amortization'!$I$13,C47+7),"n/a")),IF('Home Equity Loan Amortization'!$E$20=24,DATE(YEAR('Home Equity Loan Amortization'!$I$13),MONTH('Home Equity Loan Amortization'!$I$13)+(B48-1)/2+IF(AND(DAY('Home Equity Loan Amortization'!$I$13)&gt;=15,MOD(B48,2)=0),1,0),IF(MOD(B48,2)=0,IF(DAY('Home Equity Loan Amortization'!$I$13)&gt;=15,DAY('Home Equity Loan Amortization'!$I$13)-14,DAY('Home Equity Loan Amortization'!$I$13)+14),DAY('Home Equity Loan Amortization'!$I$13))),IF(DAY(DATE(YEAR('Home Equity Loan Amortization'!$I$13),MONTH('Home Equity Loan Amortization'!$I$13)+B48-1,DAY('Home Equity Loan Amortization'!$I$13)))&lt;&gt;DAY('Home Equity Loan Amortization'!$I$13),DATE(YEAR('Home Equity Loan Amortization'!$I$13),MONTH('Home Equity Loan Amortization'!$I$13)+B48,0),DATE(YEAR('Home Equity Loan Amortization'!$I$13),MONTH('Home Equity Loan Amortization'!$I$13)+B48-1,DAY('Home Equity Loan Amortization'!$I$13))))))</f>
        <v/>
      </c>
      <c r="D48" s="74" t="str">
        <f>IF(B48="","",'Home Equity Loan Amortization'!$I$10)</f>
        <v/>
      </c>
      <c r="E48" s="72" t="str">
        <f>IF(B48="","",ROUND((((1+D48/12)^(12/'Home Equity Loan Amortization'!$E$20))-1)*H47,2))</f>
        <v/>
      </c>
      <c r="F48" s="72" t="str">
        <f t="shared" si="1"/>
        <v/>
      </c>
      <c r="G48" s="72" t="str">
        <f t="shared" si="2"/>
        <v/>
      </c>
      <c r="H48" s="72" t="str">
        <f t="shared" si="3"/>
        <v/>
      </c>
    </row>
    <row r="49" spans="2:8" ht="14.5" x14ac:dyDescent="0.35">
      <c r="B49" s="71" t="str">
        <f t="shared" si="0"/>
        <v/>
      </c>
      <c r="C49" s="73" t="str">
        <f>IF(B49="","",IF(OR('Home Equity Loan Amortization'!$E$20=26,'Home Equity Loan Amortization'!$E$20=52),IF('Home Equity Loan Amortization'!$E$20=26,IF(B49=1,'Home Equity Loan Amortization'!$I$13,C48+14),IF('Home Equity Loan Amortization'!$E$20=52,IF(B49=1,'Home Equity Loan Amortization'!$I$13,C48+7),"n/a")),IF('Home Equity Loan Amortization'!$E$20=24,DATE(YEAR('Home Equity Loan Amortization'!$I$13),MONTH('Home Equity Loan Amortization'!$I$13)+(B49-1)/2+IF(AND(DAY('Home Equity Loan Amortization'!$I$13)&gt;=15,MOD(B49,2)=0),1,0),IF(MOD(B49,2)=0,IF(DAY('Home Equity Loan Amortization'!$I$13)&gt;=15,DAY('Home Equity Loan Amortization'!$I$13)-14,DAY('Home Equity Loan Amortization'!$I$13)+14),DAY('Home Equity Loan Amortization'!$I$13))),IF(DAY(DATE(YEAR('Home Equity Loan Amortization'!$I$13),MONTH('Home Equity Loan Amortization'!$I$13)+B49-1,DAY('Home Equity Loan Amortization'!$I$13)))&lt;&gt;DAY('Home Equity Loan Amortization'!$I$13),DATE(YEAR('Home Equity Loan Amortization'!$I$13),MONTH('Home Equity Loan Amortization'!$I$13)+B49,0),DATE(YEAR('Home Equity Loan Amortization'!$I$13),MONTH('Home Equity Loan Amortization'!$I$13)+B49-1,DAY('Home Equity Loan Amortization'!$I$13))))))</f>
        <v/>
      </c>
      <c r="D49" s="74" t="str">
        <f>IF(B49="","",'Home Equity Loan Amortization'!$I$10)</f>
        <v/>
      </c>
      <c r="E49" s="72" t="str">
        <f>IF(B49="","",ROUND((((1+D49/12)^(12/'Home Equity Loan Amortization'!$E$20))-1)*H48,2))</f>
        <v/>
      </c>
      <c r="F49" s="72" t="str">
        <f t="shared" si="1"/>
        <v/>
      </c>
      <c r="G49" s="72" t="str">
        <f t="shared" si="2"/>
        <v/>
      </c>
      <c r="H49" s="72" t="str">
        <f t="shared" si="3"/>
        <v/>
      </c>
    </row>
    <row r="50" spans="2:8" ht="14.5" x14ac:dyDescent="0.35">
      <c r="B50" s="71" t="str">
        <f t="shared" si="0"/>
        <v/>
      </c>
      <c r="C50" s="73" t="str">
        <f>IF(B50="","",IF(OR('Home Equity Loan Amortization'!$E$20=26,'Home Equity Loan Amortization'!$E$20=52),IF('Home Equity Loan Amortization'!$E$20=26,IF(B50=1,'Home Equity Loan Amortization'!$I$13,C49+14),IF('Home Equity Loan Amortization'!$E$20=52,IF(B50=1,'Home Equity Loan Amortization'!$I$13,C49+7),"n/a")),IF('Home Equity Loan Amortization'!$E$20=24,DATE(YEAR('Home Equity Loan Amortization'!$I$13),MONTH('Home Equity Loan Amortization'!$I$13)+(B50-1)/2+IF(AND(DAY('Home Equity Loan Amortization'!$I$13)&gt;=15,MOD(B50,2)=0),1,0),IF(MOD(B50,2)=0,IF(DAY('Home Equity Loan Amortization'!$I$13)&gt;=15,DAY('Home Equity Loan Amortization'!$I$13)-14,DAY('Home Equity Loan Amortization'!$I$13)+14),DAY('Home Equity Loan Amortization'!$I$13))),IF(DAY(DATE(YEAR('Home Equity Loan Amortization'!$I$13),MONTH('Home Equity Loan Amortization'!$I$13)+B50-1,DAY('Home Equity Loan Amortization'!$I$13)))&lt;&gt;DAY('Home Equity Loan Amortization'!$I$13),DATE(YEAR('Home Equity Loan Amortization'!$I$13),MONTH('Home Equity Loan Amortization'!$I$13)+B50,0),DATE(YEAR('Home Equity Loan Amortization'!$I$13),MONTH('Home Equity Loan Amortization'!$I$13)+B50-1,DAY('Home Equity Loan Amortization'!$I$13))))))</f>
        <v/>
      </c>
      <c r="D50" s="74" t="str">
        <f>IF(B50="","",'Home Equity Loan Amortization'!$I$10)</f>
        <v/>
      </c>
      <c r="E50" s="72" t="str">
        <f>IF(B50="","",ROUND((((1+D50/12)^(12/'Home Equity Loan Amortization'!$E$20))-1)*H49,2))</f>
        <v/>
      </c>
      <c r="F50" s="72" t="str">
        <f t="shared" si="1"/>
        <v/>
      </c>
      <c r="G50" s="72" t="str">
        <f t="shared" si="2"/>
        <v/>
      </c>
      <c r="H50" s="72" t="str">
        <f t="shared" si="3"/>
        <v/>
      </c>
    </row>
    <row r="51" spans="2:8" ht="14.5" x14ac:dyDescent="0.35">
      <c r="B51" s="71" t="str">
        <f t="shared" si="0"/>
        <v/>
      </c>
      <c r="C51" s="73" t="str">
        <f>IF(B51="","",IF(OR('Home Equity Loan Amortization'!$E$20=26,'Home Equity Loan Amortization'!$E$20=52),IF('Home Equity Loan Amortization'!$E$20=26,IF(B51=1,'Home Equity Loan Amortization'!$I$13,C50+14),IF('Home Equity Loan Amortization'!$E$20=52,IF(B51=1,'Home Equity Loan Amortization'!$I$13,C50+7),"n/a")),IF('Home Equity Loan Amortization'!$E$20=24,DATE(YEAR('Home Equity Loan Amortization'!$I$13),MONTH('Home Equity Loan Amortization'!$I$13)+(B51-1)/2+IF(AND(DAY('Home Equity Loan Amortization'!$I$13)&gt;=15,MOD(B51,2)=0),1,0),IF(MOD(B51,2)=0,IF(DAY('Home Equity Loan Amortization'!$I$13)&gt;=15,DAY('Home Equity Loan Amortization'!$I$13)-14,DAY('Home Equity Loan Amortization'!$I$13)+14),DAY('Home Equity Loan Amortization'!$I$13))),IF(DAY(DATE(YEAR('Home Equity Loan Amortization'!$I$13),MONTH('Home Equity Loan Amortization'!$I$13)+B51-1,DAY('Home Equity Loan Amortization'!$I$13)))&lt;&gt;DAY('Home Equity Loan Amortization'!$I$13),DATE(YEAR('Home Equity Loan Amortization'!$I$13),MONTH('Home Equity Loan Amortization'!$I$13)+B51,0),DATE(YEAR('Home Equity Loan Amortization'!$I$13),MONTH('Home Equity Loan Amortization'!$I$13)+B51-1,DAY('Home Equity Loan Amortization'!$I$13))))))</f>
        <v/>
      </c>
      <c r="D51" s="74" t="str">
        <f>IF(B51="","",'Home Equity Loan Amortization'!$I$10)</f>
        <v/>
      </c>
      <c r="E51" s="72" t="str">
        <f>IF(B51="","",ROUND((((1+D51/12)^(12/'Home Equity Loan Amortization'!$E$20))-1)*H50,2))</f>
        <v/>
      </c>
      <c r="F51" s="72" t="str">
        <f t="shared" si="1"/>
        <v/>
      </c>
      <c r="G51" s="72" t="str">
        <f t="shared" si="2"/>
        <v/>
      </c>
      <c r="H51" s="72" t="str">
        <f t="shared" si="3"/>
        <v/>
      </c>
    </row>
    <row r="52" spans="2:8" ht="14.5" x14ac:dyDescent="0.35">
      <c r="B52" s="71" t="str">
        <f t="shared" si="0"/>
        <v/>
      </c>
      <c r="C52" s="73" t="str">
        <f>IF(B52="","",IF(OR('Home Equity Loan Amortization'!$E$20=26,'Home Equity Loan Amortization'!$E$20=52),IF('Home Equity Loan Amortization'!$E$20=26,IF(B52=1,'Home Equity Loan Amortization'!$I$13,C51+14),IF('Home Equity Loan Amortization'!$E$20=52,IF(B52=1,'Home Equity Loan Amortization'!$I$13,C51+7),"n/a")),IF('Home Equity Loan Amortization'!$E$20=24,DATE(YEAR('Home Equity Loan Amortization'!$I$13),MONTH('Home Equity Loan Amortization'!$I$13)+(B52-1)/2+IF(AND(DAY('Home Equity Loan Amortization'!$I$13)&gt;=15,MOD(B52,2)=0),1,0),IF(MOD(B52,2)=0,IF(DAY('Home Equity Loan Amortization'!$I$13)&gt;=15,DAY('Home Equity Loan Amortization'!$I$13)-14,DAY('Home Equity Loan Amortization'!$I$13)+14),DAY('Home Equity Loan Amortization'!$I$13))),IF(DAY(DATE(YEAR('Home Equity Loan Amortization'!$I$13),MONTH('Home Equity Loan Amortization'!$I$13)+B52-1,DAY('Home Equity Loan Amortization'!$I$13)))&lt;&gt;DAY('Home Equity Loan Amortization'!$I$13),DATE(YEAR('Home Equity Loan Amortization'!$I$13),MONTH('Home Equity Loan Amortization'!$I$13)+B52,0),DATE(YEAR('Home Equity Loan Amortization'!$I$13),MONTH('Home Equity Loan Amortization'!$I$13)+B52-1,DAY('Home Equity Loan Amortization'!$I$13))))))</f>
        <v/>
      </c>
      <c r="D52" s="74" t="str">
        <f>IF(B52="","",'Home Equity Loan Amortization'!$I$10)</f>
        <v/>
      </c>
      <c r="E52" s="72" t="str">
        <f>IF(B52="","",ROUND((((1+D52/12)^(12/'Home Equity Loan Amortization'!$E$20))-1)*H51,2))</f>
        <v/>
      </c>
      <c r="F52" s="72" t="str">
        <f t="shared" si="1"/>
        <v/>
      </c>
      <c r="G52" s="72" t="str">
        <f t="shared" si="2"/>
        <v/>
      </c>
      <c r="H52" s="72" t="str">
        <f t="shared" si="3"/>
        <v/>
      </c>
    </row>
    <row r="53" spans="2:8" ht="14.5" x14ac:dyDescent="0.35">
      <c r="B53" s="71" t="str">
        <f t="shared" si="0"/>
        <v/>
      </c>
      <c r="C53" s="73" t="str">
        <f>IF(B53="","",IF(OR('Home Equity Loan Amortization'!$E$20=26,'Home Equity Loan Amortization'!$E$20=52),IF('Home Equity Loan Amortization'!$E$20=26,IF(B53=1,'Home Equity Loan Amortization'!$I$13,C52+14),IF('Home Equity Loan Amortization'!$E$20=52,IF(B53=1,'Home Equity Loan Amortization'!$I$13,C52+7),"n/a")),IF('Home Equity Loan Amortization'!$E$20=24,DATE(YEAR('Home Equity Loan Amortization'!$I$13),MONTH('Home Equity Loan Amortization'!$I$13)+(B53-1)/2+IF(AND(DAY('Home Equity Loan Amortization'!$I$13)&gt;=15,MOD(B53,2)=0),1,0),IF(MOD(B53,2)=0,IF(DAY('Home Equity Loan Amortization'!$I$13)&gt;=15,DAY('Home Equity Loan Amortization'!$I$13)-14,DAY('Home Equity Loan Amortization'!$I$13)+14),DAY('Home Equity Loan Amortization'!$I$13))),IF(DAY(DATE(YEAR('Home Equity Loan Amortization'!$I$13),MONTH('Home Equity Loan Amortization'!$I$13)+B53-1,DAY('Home Equity Loan Amortization'!$I$13)))&lt;&gt;DAY('Home Equity Loan Amortization'!$I$13),DATE(YEAR('Home Equity Loan Amortization'!$I$13),MONTH('Home Equity Loan Amortization'!$I$13)+B53,0),DATE(YEAR('Home Equity Loan Amortization'!$I$13),MONTH('Home Equity Loan Amortization'!$I$13)+B53-1,DAY('Home Equity Loan Amortization'!$I$13))))))</f>
        <v/>
      </c>
      <c r="D53" s="74" t="str">
        <f>IF(B53="","",'Home Equity Loan Amortization'!$I$10)</f>
        <v/>
      </c>
      <c r="E53" s="72" t="str">
        <f>IF(B53="","",ROUND((((1+D53/12)^(12/'Home Equity Loan Amortization'!$E$20))-1)*H52,2))</f>
        <v/>
      </c>
      <c r="F53" s="72" t="str">
        <f t="shared" si="1"/>
        <v/>
      </c>
      <c r="G53" s="72" t="str">
        <f t="shared" si="2"/>
        <v/>
      </c>
      <c r="H53" s="72" t="str">
        <f t="shared" si="3"/>
        <v/>
      </c>
    </row>
    <row r="54" spans="2:8" ht="14.5" x14ac:dyDescent="0.35">
      <c r="B54" s="71" t="str">
        <f t="shared" si="0"/>
        <v/>
      </c>
      <c r="C54" s="73" t="str">
        <f>IF(B54="","",IF(OR('Home Equity Loan Amortization'!$E$20=26,'Home Equity Loan Amortization'!$E$20=52),IF('Home Equity Loan Amortization'!$E$20=26,IF(B54=1,'Home Equity Loan Amortization'!$I$13,C53+14),IF('Home Equity Loan Amortization'!$E$20=52,IF(B54=1,'Home Equity Loan Amortization'!$I$13,C53+7),"n/a")),IF('Home Equity Loan Amortization'!$E$20=24,DATE(YEAR('Home Equity Loan Amortization'!$I$13),MONTH('Home Equity Loan Amortization'!$I$13)+(B54-1)/2+IF(AND(DAY('Home Equity Loan Amortization'!$I$13)&gt;=15,MOD(B54,2)=0),1,0),IF(MOD(B54,2)=0,IF(DAY('Home Equity Loan Amortization'!$I$13)&gt;=15,DAY('Home Equity Loan Amortization'!$I$13)-14,DAY('Home Equity Loan Amortization'!$I$13)+14),DAY('Home Equity Loan Amortization'!$I$13))),IF(DAY(DATE(YEAR('Home Equity Loan Amortization'!$I$13),MONTH('Home Equity Loan Amortization'!$I$13)+B54-1,DAY('Home Equity Loan Amortization'!$I$13)))&lt;&gt;DAY('Home Equity Loan Amortization'!$I$13),DATE(YEAR('Home Equity Loan Amortization'!$I$13),MONTH('Home Equity Loan Amortization'!$I$13)+B54,0),DATE(YEAR('Home Equity Loan Amortization'!$I$13),MONTH('Home Equity Loan Amortization'!$I$13)+B54-1,DAY('Home Equity Loan Amortization'!$I$13))))))</f>
        <v/>
      </c>
      <c r="D54" s="74" t="str">
        <f>IF(B54="","",'Home Equity Loan Amortization'!$I$10)</f>
        <v/>
      </c>
      <c r="E54" s="72" t="str">
        <f>IF(B54="","",ROUND((((1+D54/12)^(12/'Home Equity Loan Amortization'!$E$20))-1)*H53,2))</f>
        <v/>
      </c>
      <c r="F54" s="72" t="str">
        <f t="shared" si="1"/>
        <v/>
      </c>
      <c r="G54" s="72" t="str">
        <f t="shared" si="2"/>
        <v/>
      </c>
      <c r="H54" s="72" t="str">
        <f t="shared" si="3"/>
        <v/>
      </c>
    </row>
    <row r="55" spans="2:8" ht="14.5" x14ac:dyDescent="0.35">
      <c r="B55" s="71" t="str">
        <f t="shared" si="0"/>
        <v/>
      </c>
      <c r="C55" s="73" t="str">
        <f>IF(B55="","",IF(OR('Home Equity Loan Amortization'!$E$20=26,'Home Equity Loan Amortization'!$E$20=52),IF('Home Equity Loan Amortization'!$E$20=26,IF(B55=1,'Home Equity Loan Amortization'!$I$13,C54+14),IF('Home Equity Loan Amortization'!$E$20=52,IF(B55=1,'Home Equity Loan Amortization'!$I$13,C54+7),"n/a")),IF('Home Equity Loan Amortization'!$E$20=24,DATE(YEAR('Home Equity Loan Amortization'!$I$13),MONTH('Home Equity Loan Amortization'!$I$13)+(B55-1)/2+IF(AND(DAY('Home Equity Loan Amortization'!$I$13)&gt;=15,MOD(B55,2)=0),1,0),IF(MOD(B55,2)=0,IF(DAY('Home Equity Loan Amortization'!$I$13)&gt;=15,DAY('Home Equity Loan Amortization'!$I$13)-14,DAY('Home Equity Loan Amortization'!$I$13)+14),DAY('Home Equity Loan Amortization'!$I$13))),IF(DAY(DATE(YEAR('Home Equity Loan Amortization'!$I$13),MONTH('Home Equity Loan Amortization'!$I$13)+B55-1,DAY('Home Equity Loan Amortization'!$I$13)))&lt;&gt;DAY('Home Equity Loan Amortization'!$I$13),DATE(YEAR('Home Equity Loan Amortization'!$I$13),MONTH('Home Equity Loan Amortization'!$I$13)+B55,0),DATE(YEAR('Home Equity Loan Amortization'!$I$13),MONTH('Home Equity Loan Amortization'!$I$13)+B55-1,DAY('Home Equity Loan Amortization'!$I$13))))))</f>
        <v/>
      </c>
      <c r="D55" s="74" t="str">
        <f>IF(B55="","",'Home Equity Loan Amortization'!$I$10)</f>
        <v/>
      </c>
      <c r="E55" s="72" t="str">
        <f>IF(B55="","",ROUND((((1+D55/12)^(12/'Home Equity Loan Amortization'!$E$20))-1)*H54,2))</f>
        <v/>
      </c>
      <c r="F55" s="72" t="str">
        <f t="shared" si="1"/>
        <v/>
      </c>
      <c r="G55" s="72" t="str">
        <f t="shared" si="2"/>
        <v/>
      </c>
      <c r="H55" s="72" t="str">
        <f t="shared" si="3"/>
        <v/>
      </c>
    </row>
    <row r="56" spans="2:8" ht="14.5" x14ac:dyDescent="0.35">
      <c r="B56" s="71" t="str">
        <f t="shared" si="0"/>
        <v/>
      </c>
      <c r="C56" s="73" t="str">
        <f>IF(B56="","",IF(OR('Home Equity Loan Amortization'!$E$20=26,'Home Equity Loan Amortization'!$E$20=52),IF('Home Equity Loan Amortization'!$E$20=26,IF(B56=1,'Home Equity Loan Amortization'!$I$13,C55+14),IF('Home Equity Loan Amortization'!$E$20=52,IF(B56=1,'Home Equity Loan Amortization'!$I$13,C55+7),"n/a")),IF('Home Equity Loan Amortization'!$E$20=24,DATE(YEAR('Home Equity Loan Amortization'!$I$13),MONTH('Home Equity Loan Amortization'!$I$13)+(B56-1)/2+IF(AND(DAY('Home Equity Loan Amortization'!$I$13)&gt;=15,MOD(B56,2)=0),1,0),IF(MOD(B56,2)=0,IF(DAY('Home Equity Loan Amortization'!$I$13)&gt;=15,DAY('Home Equity Loan Amortization'!$I$13)-14,DAY('Home Equity Loan Amortization'!$I$13)+14),DAY('Home Equity Loan Amortization'!$I$13))),IF(DAY(DATE(YEAR('Home Equity Loan Amortization'!$I$13),MONTH('Home Equity Loan Amortization'!$I$13)+B56-1,DAY('Home Equity Loan Amortization'!$I$13)))&lt;&gt;DAY('Home Equity Loan Amortization'!$I$13),DATE(YEAR('Home Equity Loan Amortization'!$I$13),MONTH('Home Equity Loan Amortization'!$I$13)+B56,0),DATE(YEAR('Home Equity Loan Amortization'!$I$13),MONTH('Home Equity Loan Amortization'!$I$13)+B56-1,DAY('Home Equity Loan Amortization'!$I$13))))))</f>
        <v/>
      </c>
      <c r="D56" s="74" t="str">
        <f>IF(B56="","",'Home Equity Loan Amortization'!$I$10)</f>
        <v/>
      </c>
      <c r="E56" s="72" t="str">
        <f>IF(B56="","",ROUND((((1+D56/12)^(12/'Home Equity Loan Amortization'!$E$20))-1)*H55,2))</f>
        <v/>
      </c>
      <c r="F56" s="72" t="str">
        <f t="shared" si="1"/>
        <v/>
      </c>
      <c r="G56" s="72" t="str">
        <f t="shared" si="2"/>
        <v/>
      </c>
      <c r="H56" s="72" t="str">
        <f t="shared" si="3"/>
        <v/>
      </c>
    </row>
    <row r="57" spans="2:8" ht="14.5" x14ac:dyDescent="0.35">
      <c r="B57" s="71" t="str">
        <f t="shared" si="0"/>
        <v/>
      </c>
      <c r="C57" s="73" t="str">
        <f>IF(B57="","",IF(OR('Home Equity Loan Amortization'!$E$20=26,'Home Equity Loan Amortization'!$E$20=52),IF('Home Equity Loan Amortization'!$E$20=26,IF(B57=1,'Home Equity Loan Amortization'!$I$13,C56+14),IF('Home Equity Loan Amortization'!$E$20=52,IF(B57=1,'Home Equity Loan Amortization'!$I$13,C56+7),"n/a")),IF('Home Equity Loan Amortization'!$E$20=24,DATE(YEAR('Home Equity Loan Amortization'!$I$13),MONTH('Home Equity Loan Amortization'!$I$13)+(B57-1)/2+IF(AND(DAY('Home Equity Loan Amortization'!$I$13)&gt;=15,MOD(B57,2)=0),1,0),IF(MOD(B57,2)=0,IF(DAY('Home Equity Loan Amortization'!$I$13)&gt;=15,DAY('Home Equity Loan Amortization'!$I$13)-14,DAY('Home Equity Loan Amortization'!$I$13)+14),DAY('Home Equity Loan Amortization'!$I$13))),IF(DAY(DATE(YEAR('Home Equity Loan Amortization'!$I$13),MONTH('Home Equity Loan Amortization'!$I$13)+B57-1,DAY('Home Equity Loan Amortization'!$I$13)))&lt;&gt;DAY('Home Equity Loan Amortization'!$I$13),DATE(YEAR('Home Equity Loan Amortization'!$I$13),MONTH('Home Equity Loan Amortization'!$I$13)+B57,0),DATE(YEAR('Home Equity Loan Amortization'!$I$13),MONTH('Home Equity Loan Amortization'!$I$13)+B57-1,DAY('Home Equity Loan Amortization'!$I$13))))))</f>
        <v/>
      </c>
      <c r="D57" s="74" t="str">
        <f>IF(B57="","",'Home Equity Loan Amortization'!$I$10)</f>
        <v/>
      </c>
      <c r="E57" s="72" t="str">
        <f>IF(B57="","",ROUND((((1+D57/12)^(12/'Home Equity Loan Amortization'!$E$20))-1)*H56,2))</f>
        <v/>
      </c>
      <c r="F57" s="72" t="str">
        <f t="shared" si="1"/>
        <v/>
      </c>
      <c r="G57" s="72" t="str">
        <f t="shared" si="2"/>
        <v/>
      </c>
      <c r="H57" s="72" t="str">
        <f t="shared" si="3"/>
        <v/>
      </c>
    </row>
    <row r="58" spans="2:8" ht="14.5" x14ac:dyDescent="0.35">
      <c r="B58" s="71" t="str">
        <f t="shared" si="0"/>
        <v/>
      </c>
      <c r="C58" s="73" t="str">
        <f>IF(B58="","",IF(OR('Home Equity Loan Amortization'!$E$20=26,'Home Equity Loan Amortization'!$E$20=52),IF('Home Equity Loan Amortization'!$E$20=26,IF(B58=1,'Home Equity Loan Amortization'!$I$13,C57+14),IF('Home Equity Loan Amortization'!$E$20=52,IF(B58=1,'Home Equity Loan Amortization'!$I$13,C57+7),"n/a")),IF('Home Equity Loan Amortization'!$E$20=24,DATE(YEAR('Home Equity Loan Amortization'!$I$13),MONTH('Home Equity Loan Amortization'!$I$13)+(B58-1)/2+IF(AND(DAY('Home Equity Loan Amortization'!$I$13)&gt;=15,MOD(B58,2)=0),1,0),IF(MOD(B58,2)=0,IF(DAY('Home Equity Loan Amortization'!$I$13)&gt;=15,DAY('Home Equity Loan Amortization'!$I$13)-14,DAY('Home Equity Loan Amortization'!$I$13)+14),DAY('Home Equity Loan Amortization'!$I$13))),IF(DAY(DATE(YEAR('Home Equity Loan Amortization'!$I$13),MONTH('Home Equity Loan Amortization'!$I$13)+B58-1,DAY('Home Equity Loan Amortization'!$I$13)))&lt;&gt;DAY('Home Equity Loan Amortization'!$I$13),DATE(YEAR('Home Equity Loan Amortization'!$I$13),MONTH('Home Equity Loan Amortization'!$I$13)+B58,0),DATE(YEAR('Home Equity Loan Amortization'!$I$13),MONTH('Home Equity Loan Amortization'!$I$13)+B58-1,DAY('Home Equity Loan Amortization'!$I$13))))))</f>
        <v/>
      </c>
      <c r="D58" s="74" t="str">
        <f>IF(B58="","",'Home Equity Loan Amortization'!$I$10)</f>
        <v/>
      </c>
      <c r="E58" s="72" t="str">
        <f>IF(B58="","",ROUND((((1+D58/12)^(12/'Home Equity Loan Amortization'!$E$20))-1)*H57,2))</f>
        <v/>
      </c>
      <c r="F58" s="72" t="str">
        <f t="shared" si="1"/>
        <v/>
      </c>
      <c r="G58" s="72" t="str">
        <f t="shared" si="2"/>
        <v/>
      </c>
      <c r="H58" s="72" t="str">
        <f t="shared" si="3"/>
        <v/>
      </c>
    </row>
    <row r="59" spans="2:8" ht="14.5" x14ac:dyDescent="0.35">
      <c r="B59" s="71" t="str">
        <f t="shared" si="0"/>
        <v/>
      </c>
      <c r="C59" s="73" t="str">
        <f>IF(B59="","",IF(OR('Home Equity Loan Amortization'!$E$20=26,'Home Equity Loan Amortization'!$E$20=52),IF('Home Equity Loan Amortization'!$E$20=26,IF(B59=1,'Home Equity Loan Amortization'!$I$13,C58+14),IF('Home Equity Loan Amortization'!$E$20=52,IF(B59=1,'Home Equity Loan Amortization'!$I$13,C58+7),"n/a")),IF('Home Equity Loan Amortization'!$E$20=24,DATE(YEAR('Home Equity Loan Amortization'!$I$13),MONTH('Home Equity Loan Amortization'!$I$13)+(B59-1)/2+IF(AND(DAY('Home Equity Loan Amortization'!$I$13)&gt;=15,MOD(B59,2)=0),1,0),IF(MOD(B59,2)=0,IF(DAY('Home Equity Loan Amortization'!$I$13)&gt;=15,DAY('Home Equity Loan Amortization'!$I$13)-14,DAY('Home Equity Loan Amortization'!$I$13)+14),DAY('Home Equity Loan Amortization'!$I$13))),IF(DAY(DATE(YEAR('Home Equity Loan Amortization'!$I$13),MONTH('Home Equity Loan Amortization'!$I$13)+B59-1,DAY('Home Equity Loan Amortization'!$I$13)))&lt;&gt;DAY('Home Equity Loan Amortization'!$I$13),DATE(YEAR('Home Equity Loan Amortization'!$I$13),MONTH('Home Equity Loan Amortization'!$I$13)+B59,0),DATE(YEAR('Home Equity Loan Amortization'!$I$13),MONTH('Home Equity Loan Amortization'!$I$13)+B59-1,DAY('Home Equity Loan Amortization'!$I$13))))))</f>
        <v/>
      </c>
      <c r="D59" s="74" t="str">
        <f>IF(B59="","",'Home Equity Loan Amortization'!$I$10)</f>
        <v/>
      </c>
      <c r="E59" s="72" t="str">
        <f>IF(B59="","",ROUND((((1+D59/12)^(12/'Home Equity Loan Amortization'!$E$20))-1)*H58,2))</f>
        <v/>
      </c>
      <c r="F59" s="72" t="str">
        <f t="shared" si="1"/>
        <v/>
      </c>
      <c r="G59" s="72" t="str">
        <f t="shared" si="2"/>
        <v/>
      </c>
      <c r="H59" s="72" t="str">
        <f t="shared" si="3"/>
        <v/>
      </c>
    </row>
    <row r="60" spans="2:8" ht="14.5" x14ac:dyDescent="0.35">
      <c r="B60" s="71" t="str">
        <f t="shared" si="0"/>
        <v/>
      </c>
      <c r="C60" s="73" t="str">
        <f>IF(B60="","",IF(OR('Home Equity Loan Amortization'!$E$20=26,'Home Equity Loan Amortization'!$E$20=52),IF('Home Equity Loan Amortization'!$E$20=26,IF(B60=1,'Home Equity Loan Amortization'!$I$13,C59+14),IF('Home Equity Loan Amortization'!$E$20=52,IF(B60=1,'Home Equity Loan Amortization'!$I$13,C59+7),"n/a")),IF('Home Equity Loan Amortization'!$E$20=24,DATE(YEAR('Home Equity Loan Amortization'!$I$13),MONTH('Home Equity Loan Amortization'!$I$13)+(B60-1)/2+IF(AND(DAY('Home Equity Loan Amortization'!$I$13)&gt;=15,MOD(B60,2)=0),1,0),IF(MOD(B60,2)=0,IF(DAY('Home Equity Loan Amortization'!$I$13)&gt;=15,DAY('Home Equity Loan Amortization'!$I$13)-14,DAY('Home Equity Loan Amortization'!$I$13)+14),DAY('Home Equity Loan Amortization'!$I$13))),IF(DAY(DATE(YEAR('Home Equity Loan Amortization'!$I$13),MONTH('Home Equity Loan Amortization'!$I$13)+B60-1,DAY('Home Equity Loan Amortization'!$I$13)))&lt;&gt;DAY('Home Equity Loan Amortization'!$I$13),DATE(YEAR('Home Equity Loan Amortization'!$I$13),MONTH('Home Equity Loan Amortization'!$I$13)+B60,0),DATE(YEAR('Home Equity Loan Amortization'!$I$13),MONTH('Home Equity Loan Amortization'!$I$13)+B60-1,DAY('Home Equity Loan Amortization'!$I$13))))))</f>
        <v/>
      </c>
      <c r="D60" s="74" t="str">
        <f>IF(B60="","",'Home Equity Loan Amortization'!$I$10)</f>
        <v/>
      </c>
      <c r="E60" s="72" t="str">
        <f>IF(B60="","",ROUND((((1+D60/12)^(12/'Home Equity Loan Amortization'!$E$20))-1)*H59,2))</f>
        <v/>
      </c>
      <c r="F60" s="72" t="str">
        <f t="shared" si="1"/>
        <v/>
      </c>
      <c r="G60" s="72" t="str">
        <f t="shared" si="2"/>
        <v/>
      </c>
      <c r="H60" s="72" t="str">
        <f t="shared" si="3"/>
        <v/>
      </c>
    </row>
    <row r="61" spans="2:8" ht="14.5" x14ac:dyDescent="0.35">
      <c r="B61" s="71" t="str">
        <f t="shared" si="0"/>
        <v/>
      </c>
      <c r="C61" s="73" t="str">
        <f>IF(B61="","",IF(OR('Home Equity Loan Amortization'!$E$20=26,'Home Equity Loan Amortization'!$E$20=52),IF('Home Equity Loan Amortization'!$E$20=26,IF(B61=1,'Home Equity Loan Amortization'!$I$13,C60+14),IF('Home Equity Loan Amortization'!$E$20=52,IF(B61=1,'Home Equity Loan Amortization'!$I$13,C60+7),"n/a")),IF('Home Equity Loan Amortization'!$E$20=24,DATE(YEAR('Home Equity Loan Amortization'!$I$13),MONTH('Home Equity Loan Amortization'!$I$13)+(B61-1)/2+IF(AND(DAY('Home Equity Loan Amortization'!$I$13)&gt;=15,MOD(B61,2)=0),1,0),IF(MOD(B61,2)=0,IF(DAY('Home Equity Loan Amortization'!$I$13)&gt;=15,DAY('Home Equity Loan Amortization'!$I$13)-14,DAY('Home Equity Loan Amortization'!$I$13)+14),DAY('Home Equity Loan Amortization'!$I$13))),IF(DAY(DATE(YEAR('Home Equity Loan Amortization'!$I$13),MONTH('Home Equity Loan Amortization'!$I$13)+B61-1,DAY('Home Equity Loan Amortization'!$I$13)))&lt;&gt;DAY('Home Equity Loan Amortization'!$I$13),DATE(YEAR('Home Equity Loan Amortization'!$I$13),MONTH('Home Equity Loan Amortization'!$I$13)+B61,0),DATE(YEAR('Home Equity Loan Amortization'!$I$13),MONTH('Home Equity Loan Amortization'!$I$13)+B61-1,DAY('Home Equity Loan Amortization'!$I$13))))))</f>
        <v/>
      </c>
      <c r="D61" s="74" t="str">
        <f>IF(B61="","",'Home Equity Loan Amortization'!$I$10)</f>
        <v/>
      </c>
      <c r="E61" s="72" t="str">
        <f>IF(B61="","",ROUND((((1+D61/12)^(12/'Home Equity Loan Amortization'!$E$20))-1)*H60,2))</f>
        <v/>
      </c>
      <c r="F61" s="72" t="str">
        <f t="shared" si="1"/>
        <v/>
      </c>
      <c r="G61" s="72" t="str">
        <f t="shared" si="2"/>
        <v/>
      </c>
      <c r="H61" s="72" t="str">
        <f t="shared" si="3"/>
        <v/>
      </c>
    </row>
    <row r="62" spans="2:8" ht="14.5" x14ac:dyDescent="0.35">
      <c r="B62" s="71" t="str">
        <f t="shared" si="0"/>
        <v/>
      </c>
      <c r="C62" s="73" t="str">
        <f>IF(B62="","",IF(OR('Home Equity Loan Amortization'!$E$20=26,'Home Equity Loan Amortization'!$E$20=52),IF('Home Equity Loan Amortization'!$E$20=26,IF(B62=1,'Home Equity Loan Amortization'!$I$13,C61+14),IF('Home Equity Loan Amortization'!$E$20=52,IF(B62=1,'Home Equity Loan Amortization'!$I$13,C61+7),"n/a")),IF('Home Equity Loan Amortization'!$E$20=24,DATE(YEAR('Home Equity Loan Amortization'!$I$13),MONTH('Home Equity Loan Amortization'!$I$13)+(B62-1)/2+IF(AND(DAY('Home Equity Loan Amortization'!$I$13)&gt;=15,MOD(B62,2)=0),1,0),IF(MOD(B62,2)=0,IF(DAY('Home Equity Loan Amortization'!$I$13)&gt;=15,DAY('Home Equity Loan Amortization'!$I$13)-14,DAY('Home Equity Loan Amortization'!$I$13)+14),DAY('Home Equity Loan Amortization'!$I$13))),IF(DAY(DATE(YEAR('Home Equity Loan Amortization'!$I$13),MONTH('Home Equity Loan Amortization'!$I$13)+B62-1,DAY('Home Equity Loan Amortization'!$I$13)))&lt;&gt;DAY('Home Equity Loan Amortization'!$I$13),DATE(YEAR('Home Equity Loan Amortization'!$I$13),MONTH('Home Equity Loan Amortization'!$I$13)+B62,0),DATE(YEAR('Home Equity Loan Amortization'!$I$13),MONTH('Home Equity Loan Amortization'!$I$13)+B62-1,DAY('Home Equity Loan Amortization'!$I$13))))))</f>
        <v/>
      </c>
      <c r="D62" s="74" t="str">
        <f>IF(B62="","",'Home Equity Loan Amortization'!$I$10)</f>
        <v/>
      </c>
      <c r="E62" s="72" t="str">
        <f>IF(B62="","",ROUND((((1+D62/12)^(12/'Home Equity Loan Amortization'!$E$20))-1)*H61,2))</f>
        <v/>
      </c>
      <c r="F62" s="72" t="str">
        <f t="shared" si="1"/>
        <v/>
      </c>
      <c r="G62" s="72" t="str">
        <f t="shared" si="2"/>
        <v/>
      </c>
      <c r="H62" s="72" t="str">
        <f t="shared" si="3"/>
        <v/>
      </c>
    </row>
    <row r="63" spans="2:8" ht="14.5" x14ac:dyDescent="0.35">
      <c r="B63" s="71" t="str">
        <f t="shared" si="0"/>
        <v/>
      </c>
      <c r="C63" s="73" t="str">
        <f>IF(B63="","",IF(OR('Home Equity Loan Amortization'!$E$20=26,'Home Equity Loan Amortization'!$E$20=52),IF('Home Equity Loan Amortization'!$E$20=26,IF(B63=1,'Home Equity Loan Amortization'!$I$13,C62+14),IF('Home Equity Loan Amortization'!$E$20=52,IF(B63=1,'Home Equity Loan Amortization'!$I$13,C62+7),"n/a")),IF('Home Equity Loan Amortization'!$E$20=24,DATE(YEAR('Home Equity Loan Amortization'!$I$13),MONTH('Home Equity Loan Amortization'!$I$13)+(B63-1)/2+IF(AND(DAY('Home Equity Loan Amortization'!$I$13)&gt;=15,MOD(B63,2)=0),1,0),IF(MOD(B63,2)=0,IF(DAY('Home Equity Loan Amortization'!$I$13)&gt;=15,DAY('Home Equity Loan Amortization'!$I$13)-14,DAY('Home Equity Loan Amortization'!$I$13)+14),DAY('Home Equity Loan Amortization'!$I$13))),IF(DAY(DATE(YEAR('Home Equity Loan Amortization'!$I$13),MONTH('Home Equity Loan Amortization'!$I$13)+B63-1,DAY('Home Equity Loan Amortization'!$I$13)))&lt;&gt;DAY('Home Equity Loan Amortization'!$I$13),DATE(YEAR('Home Equity Loan Amortization'!$I$13),MONTH('Home Equity Loan Amortization'!$I$13)+B63,0),DATE(YEAR('Home Equity Loan Amortization'!$I$13),MONTH('Home Equity Loan Amortization'!$I$13)+B63-1,DAY('Home Equity Loan Amortization'!$I$13))))))</f>
        <v/>
      </c>
      <c r="D63" s="74" t="str">
        <f>IF(B63="","",'Home Equity Loan Amortization'!$I$10)</f>
        <v/>
      </c>
      <c r="E63" s="72" t="str">
        <f>IF(B63="","",ROUND((((1+D63/12)^(12/'Home Equity Loan Amortization'!$E$20))-1)*H62,2))</f>
        <v/>
      </c>
      <c r="F63" s="72" t="str">
        <f t="shared" si="1"/>
        <v/>
      </c>
      <c r="G63" s="72" t="str">
        <f t="shared" si="2"/>
        <v/>
      </c>
      <c r="H63" s="72" t="str">
        <f t="shared" si="3"/>
        <v/>
      </c>
    </row>
    <row r="64" spans="2:8" ht="14.5" x14ac:dyDescent="0.35">
      <c r="B64" s="71" t="str">
        <f t="shared" si="0"/>
        <v/>
      </c>
      <c r="C64" s="73" t="str">
        <f>IF(B64="","",IF(OR('Home Equity Loan Amortization'!$E$20=26,'Home Equity Loan Amortization'!$E$20=52),IF('Home Equity Loan Amortization'!$E$20=26,IF(B64=1,'Home Equity Loan Amortization'!$I$13,C63+14),IF('Home Equity Loan Amortization'!$E$20=52,IF(B64=1,'Home Equity Loan Amortization'!$I$13,C63+7),"n/a")),IF('Home Equity Loan Amortization'!$E$20=24,DATE(YEAR('Home Equity Loan Amortization'!$I$13),MONTH('Home Equity Loan Amortization'!$I$13)+(B64-1)/2+IF(AND(DAY('Home Equity Loan Amortization'!$I$13)&gt;=15,MOD(B64,2)=0),1,0),IF(MOD(B64,2)=0,IF(DAY('Home Equity Loan Amortization'!$I$13)&gt;=15,DAY('Home Equity Loan Amortization'!$I$13)-14,DAY('Home Equity Loan Amortization'!$I$13)+14),DAY('Home Equity Loan Amortization'!$I$13))),IF(DAY(DATE(YEAR('Home Equity Loan Amortization'!$I$13),MONTH('Home Equity Loan Amortization'!$I$13)+B64-1,DAY('Home Equity Loan Amortization'!$I$13)))&lt;&gt;DAY('Home Equity Loan Amortization'!$I$13),DATE(YEAR('Home Equity Loan Amortization'!$I$13),MONTH('Home Equity Loan Amortization'!$I$13)+B64,0),DATE(YEAR('Home Equity Loan Amortization'!$I$13),MONTH('Home Equity Loan Amortization'!$I$13)+B64-1,DAY('Home Equity Loan Amortization'!$I$13))))))</f>
        <v/>
      </c>
      <c r="D64" s="74" t="str">
        <f>IF(B64="","",'Home Equity Loan Amortization'!$I$10)</f>
        <v/>
      </c>
      <c r="E64" s="72" t="str">
        <f>IF(B64="","",ROUND((((1+D64/12)^(12/'Home Equity Loan Amortization'!$E$20))-1)*H63,2))</f>
        <v/>
      </c>
      <c r="F64" s="72" t="str">
        <f t="shared" si="1"/>
        <v/>
      </c>
      <c r="G64" s="71" t="str">
        <f t="shared" si="2"/>
        <v/>
      </c>
      <c r="H64" s="72" t="str">
        <f t="shared" si="3"/>
        <v/>
      </c>
    </row>
    <row r="65" spans="2:8" ht="14.5" x14ac:dyDescent="0.35">
      <c r="B65" s="71" t="str">
        <f t="shared" si="0"/>
        <v/>
      </c>
      <c r="C65" s="73" t="str">
        <f>IF(B65="","",IF(OR('Home Equity Loan Amortization'!$E$20=26,'Home Equity Loan Amortization'!$E$20=52),IF('Home Equity Loan Amortization'!$E$20=26,IF(B65=1,'Home Equity Loan Amortization'!$I$13,C64+14),IF('Home Equity Loan Amortization'!$E$20=52,IF(B65=1,'Home Equity Loan Amortization'!$I$13,C64+7),"n/a")),IF('Home Equity Loan Amortization'!$E$20=24,DATE(YEAR('Home Equity Loan Amortization'!$I$13),MONTH('Home Equity Loan Amortization'!$I$13)+(B65-1)/2+IF(AND(DAY('Home Equity Loan Amortization'!$I$13)&gt;=15,MOD(B65,2)=0),1,0),IF(MOD(B65,2)=0,IF(DAY('Home Equity Loan Amortization'!$I$13)&gt;=15,DAY('Home Equity Loan Amortization'!$I$13)-14,DAY('Home Equity Loan Amortization'!$I$13)+14),DAY('Home Equity Loan Amortization'!$I$13))),IF(DAY(DATE(YEAR('Home Equity Loan Amortization'!$I$13),MONTH('Home Equity Loan Amortization'!$I$13)+B65-1,DAY('Home Equity Loan Amortization'!$I$13)))&lt;&gt;DAY('Home Equity Loan Amortization'!$I$13),DATE(YEAR('Home Equity Loan Amortization'!$I$13),MONTH('Home Equity Loan Amortization'!$I$13)+B65,0),DATE(YEAR('Home Equity Loan Amortization'!$I$13),MONTH('Home Equity Loan Amortization'!$I$13)+B65-1,DAY('Home Equity Loan Amortization'!$I$13))))))</f>
        <v/>
      </c>
      <c r="D65" s="74" t="str">
        <f>IF(B65="","",'Home Equity Loan Amortization'!$I$10)</f>
        <v/>
      </c>
      <c r="E65" s="72" t="str">
        <f>IF(B65="","",ROUND((((1+D65/12)^(12/'Home Equity Loan Amortization'!$E$20))-1)*H64,2))</f>
        <v/>
      </c>
      <c r="F65" s="72" t="str">
        <f t="shared" si="1"/>
        <v/>
      </c>
      <c r="G65" s="71" t="str">
        <f t="shared" si="2"/>
        <v/>
      </c>
      <c r="H65" s="72" t="str">
        <f t="shared" si="3"/>
        <v/>
      </c>
    </row>
    <row r="66" spans="2:8" ht="14.5" x14ac:dyDescent="0.35">
      <c r="B66" s="71" t="str">
        <f t="shared" si="0"/>
        <v/>
      </c>
      <c r="C66" s="73" t="str">
        <f>IF(B66="","",IF(OR('Home Equity Loan Amortization'!$E$20=26,'Home Equity Loan Amortization'!$E$20=52),IF('Home Equity Loan Amortization'!$E$20=26,IF(B66=1,'Home Equity Loan Amortization'!$I$13,C65+14),IF('Home Equity Loan Amortization'!$E$20=52,IF(B66=1,'Home Equity Loan Amortization'!$I$13,C65+7),"n/a")),IF('Home Equity Loan Amortization'!$E$20=24,DATE(YEAR('Home Equity Loan Amortization'!$I$13),MONTH('Home Equity Loan Amortization'!$I$13)+(B66-1)/2+IF(AND(DAY('Home Equity Loan Amortization'!$I$13)&gt;=15,MOD(B66,2)=0),1,0),IF(MOD(B66,2)=0,IF(DAY('Home Equity Loan Amortization'!$I$13)&gt;=15,DAY('Home Equity Loan Amortization'!$I$13)-14,DAY('Home Equity Loan Amortization'!$I$13)+14),DAY('Home Equity Loan Amortization'!$I$13))),IF(DAY(DATE(YEAR('Home Equity Loan Amortization'!$I$13),MONTH('Home Equity Loan Amortization'!$I$13)+B66-1,DAY('Home Equity Loan Amortization'!$I$13)))&lt;&gt;DAY('Home Equity Loan Amortization'!$I$13),DATE(YEAR('Home Equity Loan Amortization'!$I$13),MONTH('Home Equity Loan Amortization'!$I$13)+B66,0),DATE(YEAR('Home Equity Loan Amortization'!$I$13),MONTH('Home Equity Loan Amortization'!$I$13)+B66-1,DAY('Home Equity Loan Amortization'!$I$13))))))</f>
        <v/>
      </c>
      <c r="D66" s="74" t="str">
        <f>IF(B66="","",'Home Equity Loan Amortization'!$I$10)</f>
        <v/>
      </c>
      <c r="E66" s="72" t="str">
        <f>IF(B66="","",ROUND((((1+D66/12)^(12/'Home Equity Loan Amortization'!$E$20))-1)*H65,2))</f>
        <v/>
      </c>
      <c r="F66" s="72" t="str">
        <f t="shared" si="1"/>
        <v/>
      </c>
      <c r="G66" s="71" t="str">
        <f t="shared" si="2"/>
        <v/>
      </c>
      <c r="H66" s="72" t="str">
        <f t="shared" si="3"/>
        <v/>
      </c>
    </row>
    <row r="67" spans="2:8" ht="14.5" x14ac:dyDescent="0.35">
      <c r="B67" s="71" t="str">
        <f t="shared" si="0"/>
        <v/>
      </c>
      <c r="C67" s="73" t="str">
        <f>IF(B67="","",IF(OR('Home Equity Loan Amortization'!$E$20=26,'Home Equity Loan Amortization'!$E$20=52),IF('Home Equity Loan Amortization'!$E$20=26,IF(B67=1,'Home Equity Loan Amortization'!$I$13,C66+14),IF('Home Equity Loan Amortization'!$E$20=52,IF(B67=1,'Home Equity Loan Amortization'!$I$13,C66+7),"n/a")),IF('Home Equity Loan Amortization'!$E$20=24,DATE(YEAR('Home Equity Loan Amortization'!$I$13),MONTH('Home Equity Loan Amortization'!$I$13)+(B67-1)/2+IF(AND(DAY('Home Equity Loan Amortization'!$I$13)&gt;=15,MOD(B67,2)=0),1,0),IF(MOD(B67,2)=0,IF(DAY('Home Equity Loan Amortization'!$I$13)&gt;=15,DAY('Home Equity Loan Amortization'!$I$13)-14,DAY('Home Equity Loan Amortization'!$I$13)+14),DAY('Home Equity Loan Amortization'!$I$13))),IF(DAY(DATE(YEAR('Home Equity Loan Amortization'!$I$13),MONTH('Home Equity Loan Amortization'!$I$13)+B67-1,DAY('Home Equity Loan Amortization'!$I$13)))&lt;&gt;DAY('Home Equity Loan Amortization'!$I$13),DATE(YEAR('Home Equity Loan Amortization'!$I$13),MONTH('Home Equity Loan Amortization'!$I$13)+B67,0),DATE(YEAR('Home Equity Loan Amortization'!$I$13),MONTH('Home Equity Loan Amortization'!$I$13)+B67-1,DAY('Home Equity Loan Amortization'!$I$13))))))</f>
        <v/>
      </c>
      <c r="D67" s="74" t="str">
        <f>IF(B67="","",'Home Equity Loan Amortization'!$I$10)</f>
        <v/>
      </c>
      <c r="E67" s="72" t="str">
        <f>IF(B67="","",ROUND((((1+D67/12)^(12/'Home Equity Loan Amortization'!$E$20))-1)*H66,2))</f>
        <v/>
      </c>
      <c r="F67" s="72" t="str">
        <f t="shared" si="1"/>
        <v/>
      </c>
      <c r="G67" s="71" t="str">
        <f t="shared" si="2"/>
        <v/>
      </c>
      <c r="H67" s="72" t="str">
        <f t="shared" si="3"/>
        <v/>
      </c>
    </row>
    <row r="68" spans="2:8" ht="14.5" x14ac:dyDescent="0.35">
      <c r="B68" s="71" t="str">
        <f t="shared" ref="B68:B131" si="4">IF(H67="","",IF(OR(B67&gt;=nper,ROUND(H67,2)&lt;=0),"",B67+1))</f>
        <v/>
      </c>
      <c r="C68" s="73" t="str">
        <f>IF(B68="","",IF(OR('Home Equity Loan Amortization'!$E$20=26,'Home Equity Loan Amortization'!$E$20=52),IF('Home Equity Loan Amortization'!$E$20=26,IF(B68=1,'Home Equity Loan Amortization'!$I$13,C67+14),IF('Home Equity Loan Amortization'!$E$20=52,IF(B68=1,'Home Equity Loan Amortization'!$I$13,C67+7),"n/a")),IF('Home Equity Loan Amortization'!$E$20=24,DATE(YEAR('Home Equity Loan Amortization'!$I$13),MONTH('Home Equity Loan Amortization'!$I$13)+(B68-1)/2+IF(AND(DAY('Home Equity Loan Amortization'!$I$13)&gt;=15,MOD(B68,2)=0),1,0),IF(MOD(B68,2)=0,IF(DAY('Home Equity Loan Amortization'!$I$13)&gt;=15,DAY('Home Equity Loan Amortization'!$I$13)-14,DAY('Home Equity Loan Amortization'!$I$13)+14),DAY('Home Equity Loan Amortization'!$I$13))),IF(DAY(DATE(YEAR('Home Equity Loan Amortization'!$I$13),MONTH('Home Equity Loan Amortization'!$I$13)+B68-1,DAY('Home Equity Loan Amortization'!$I$13)))&lt;&gt;DAY('Home Equity Loan Amortization'!$I$13),DATE(YEAR('Home Equity Loan Amortization'!$I$13),MONTH('Home Equity Loan Amortization'!$I$13)+B68,0),DATE(YEAR('Home Equity Loan Amortization'!$I$13),MONTH('Home Equity Loan Amortization'!$I$13)+B68-1,DAY('Home Equity Loan Amortization'!$I$13))))))</f>
        <v/>
      </c>
      <c r="D68" s="74" t="str">
        <f>IF(B68="","",'Home Equity Loan Amortization'!$I$10)</f>
        <v/>
      </c>
      <c r="E68" s="72" t="str">
        <f>IF(B68="","",ROUND((((1+D68/12)^(12/'Home Equity Loan Amortization'!$E$20))-1)*H67,2))</f>
        <v/>
      </c>
      <c r="F68" s="72" t="str">
        <f t="shared" ref="F68:F131" si="5">IF(B68="","",IF(B68=nper,H67+E68,MIN(H67+E68,IF(D68=D67,F67,ROUND(-PMT(((1+D68/CP)^(CP/periods_per_year))-1,nper-B68+1,H67),2)))))</f>
        <v/>
      </c>
      <c r="G68" s="71" t="str">
        <f t="shared" si="2"/>
        <v/>
      </c>
      <c r="H68" s="72" t="str">
        <f t="shared" si="3"/>
        <v/>
      </c>
    </row>
    <row r="69" spans="2:8" ht="14.5" x14ac:dyDescent="0.35">
      <c r="B69" s="71" t="str">
        <f t="shared" si="4"/>
        <v/>
      </c>
      <c r="C69" s="73" t="str">
        <f>IF(B69="","",IF(OR('Home Equity Loan Amortization'!$E$20=26,'Home Equity Loan Amortization'!$E$20=52),IF('Home Equity Loan Amortization'!$E$20=26,IF(B69=1,'Home Equity Loan Amortization'!$I$13,C68+14),IF('Home Equity Loan Amortization'!$E$20=52,IF(B69=1,'Home Equity Loan Amortization'!$I$13,C68+7),"n/a")),IF('Home Equity Loan Amortization'!$E$20=24,DATE(YEAR('Home Equity Loan Amortization'!$I$13),MONTH('Home Equity Loan Amortization'!$I$13)+(B69-1)/2+IF(AND(DAY('Home Equity Loan Amortization'!$I$13)&gt;=15,MOD(B69,2)=0),1,0),IF(MOD(B69,2)=0,IF(DAY('Home Equity Loan Amortization'!$I$13)&gt;=15,DAY('Home Equity Loan Amortization'!$I$13)-14,DAY('Home Equity Loan Amortization'!$I$13)+14),DAY('Home Equity Loan Amortization'!$I$13))),IF(DAY(DATE(YEAR('Home Equity Loan Amortization'!$I$13),MONTH('Home Equity Loan Amortization'!$I$13)+B69-1,DAY('Home Equity Loan Amortization'!$I$13)))&lt;&gt;DAY('Home Equity Loan Amortization'!$I$13),DATE(YEAR('Home Equity Loan Amortization'!$I$13),MONTH('Home Equity Loan Amortization'!$I$13)+B69,0),DATE(YEAR('Home Equity Loan Amortization'!$I$13),MONTH('Home Equity Loan Amortization'!$I$13)+B69-1,DAY('Home Equity Loan Amortization'!$I$13))))))</f>
        <v/>
      </c>
      <c r="D69" s="74" t="str">
        <f>IF(B69="","",'Home Equity Loan Amortization'!$I$10)</f>
        <v/>
      </c>
      <c r="E69" s="72" t="str">
        <f>IF(B69="","",ROUND((((1+D69/12)^(12/'Home Equity Loan Amortization'!$E$20))-1)*H68,2))</f>
        <v/>
      </c>
      <c r="F69" s="72" t="str">
        <f t="shared" si="5"/>
        <v/>
      </c>
      <c r="G69" s="71" t="str">
        <f t="shared" si="2"/>
        <v/>
      </c>
      <c r="H69" s="72" t="str">
        <f t="shared" si="3"/>
        <v/>
      </c>
    </row>
    <row r="70" spans="2:8" ht="14.5" x14ac:dyDescent="0.35">
      <c r="B70" s="71" t="str">
        <f t="shared" si="4"/>
        <v/>
      </c>
      <c r="C70" s="73" t="str">
        <f>IF(B70="","",IF(OR('Home Equity Loan Amortization'!$E$20=26,'Home Equity Loan Amortization'!$E$20=52),IF('Home Equity Loan Amortization'!$E$20=26,IF(B70=1,'Home Equity Loan Amortization'!$I$13,C69+14),IF('Home Equity Loan Amortization'!$E$20=52,IF(B70=1,'Home Equity Loan Amortization'!$I$13,C69+7),"n/a")),IF('Home Equity Loan Amortization'!$E$20=24,DATE(YEAR('Home Equity Loan Amortization'!$I$13),MONTH('Home Equity Loan Amortization'!$I$13)+(B70-1)/2+IF(AND(DAY('Home Equity Loan Amortization'!$I$13)&gt;=15,MOD(B70,2)=0),1,0),IF(MOD(B70,2)=0,IF(DAY('Home Equity Loan Amortization'!$I$13)&gt;=15,DAY('Home Equity Loan Amortization'!$I$13)-14,DAY('Home Equity Loan Amortization'!$I$13)+14),DAY('Home Equity Loan Amortization'!$I$13))),IF(DAY(DATE(YEAR('Home Equity Loan Amortization'!$I$13),MONTH('Home Equity Loan Amortization'!$I$13)+B70-1,DAY('Home Equity Loan Amortization'!$I$13)))&lt;&gt;DAY('Home Equity Loan Amortization'!$I$13),DATE(YEAR('Home Equity Loan Amortization'!$I$13),MONTH('Home Equity Loan Amortization'!$I$13)+B70,0),DATE(YEAR('Home Equity Loan Amortization'!$I$13),MONTH('Home Equity Loan Amortization'!$I$13)+B70-1,DAY('Home Equity Loan Amortization'!$I$13))))))</f>
        <v/>
      </c>
      <c r="D70" s="74" t="str">
        <f>IF(B70="","",'Home Equity Loan Amortization'!$I$10)</f>
        <v/>
      </c>
      <c r="E70" s="72" t="str">
        <f>IF(B70="","",ROUND((((1+D70/12)^(12/'Home Equity Loan Amortization'!$E$20))-1)*H69,2))</f>
        <v/>
      </c>
      <c r="F70" s="72" t="str">
        <f t="shared" si="5"/>
        <v/>
      </c>
      <c r="G70" s="71" t="str">
        <f t="shared" si="2"/>
        <v/>
      </c>
      <c r="H70" s="72" t="str">
        <f t="shared" si="3"/>
        <v/>
      </c>
    </row>
    <row r="71" spans="2:8" ht="14.5" x14ac:dyDescent="0.35">
      <c r="B71" s="71" t="str">
        <f t="shared" si="4"/>
        <v/>
      </c>
      <c r="C71" s="73" t="str">
        <f>IF(B71="","",IF(OR('Home Equity Loan Amortization'!$E$20=26,'Home Equity Loan Amortization'!$E$20=52),IF('Home Equity Loan Amortization'!$E$20=26,IF(B71=1,'Home Equity Loan Amortization'!$I$13,C70+14),IF('Home Equity Loan Amortization'!$E$20=52,IF(B71=1,'Home Equity Loan Amortization'!$I$13,C70+7),"n/a")),IF('Home Equity Loan Amortization'!$E$20=24,DATE(YEAR('Home Equity Loan Amortization'!$I$13),MONTH('Home Equity Loan Amortization'!$I$13)+(B71-1)/2+IF(AND(DAY('Home Equity Loan Amortization'!$I$13)&gt;=15,MOD(B71,2)=0),1,0),IF(MOD(B71,2)=0,IF(DAY('Home Equity Loan Amortization'!$I$13)&gt;=15,DAY('Home Equity Loan Amortization'!$I$13)-14,DAY('Home Equity Loan Amortization'!$I$13)+14),DAY('Home Equity Loan Amortization'!$I$13))),IF(DAY(DATE(YEAR('Home Equity Loan Amortization'!$I$13),MONTH('Home Equity Loan Amortization'!$I$13)+B71-1,DAY('Home Equity Loan Amortization'!$I$13)))&lt;&gt;DAY('Home Equity Loan Amortization'!$I$13),DATE(YEAR('Home Equity Loan Amortization'!$I$13),MONTH('Home Equity Loan Amortization'!$I$13)+B71,0),DATE(YEAR('Home Equity Loan Amortization'!$I$13),MONTH('Home Equity Loan Amortization'!$I$13)+B71-1,DAY('Home Equity Loan Amortization'!$I$13))))))</f>
        <v/>
      </c>
      <c r="D71" s="74" t="str">
        <f>IF(B71="","",'Home Equity Loan Amortization'!$I$10)</f>
        <v/>
      </c>
      <c r="E71" s="72" t="str">
        <f>IF(B71="","",ROUND((((1+D71/12)^(12/'Home Equity Loan Amortization'!$E$20))-1)*H70,2))</f>
        <v/>
      </c>
      <c r="F71" s="72" t="str">
        <f t="shared" si="5"/>
        <v/>
      </c>
      <c r="G71" s="71" t="str">
        <f t="shared" si="2"/>
        <v/>
      </c>
      <c r="H71" s="72" t="str">
        <f t="shared" si="3"/>
        <v/>
      </c>
    </row>
    <row r="72" spans="2:8" ht="14.5" x14ac:dyDescent="0.35">
      <c r="B72" s="71" t="str">
        <f t="shared" si="4"/>
        <v/>
      </c>
      <c r="C72" s="73" t="str">
        <f>IF(B72="","",IF(OR('Home Equity Loan Amortization'!$E$20=26,'Home Equity Loan Amortization'!$E$20=52),IF('Home Equity Loan Amortization'!$E$20=26,IF(B72=1,'Home Equity Loan Amortization'!$I$13,C71+14),IF('Home Equity Loan Amortization'!$E$20=52,IF(B72=1,'Home Equity Loan Amortization'!$I$13,C71+7),"n/a")),IF('Home Equity Loan Amortization'!$E$20=24,DATE(YEAR('Home Equity Loan Amortization'!$I$13),MONTH('Home Equity Loan Amortization'!$I$13)+(B72-1)/2+IF(AND(DAY('Home Equity Loan Amortization'!$I$13)&gt;=15,MOD(B72,2)=0),1,0),IF(MOD(B72,2)=0,IF(DAY('Home Equity Loan Amortization'!$I$13)&gt;=15,DAY('Home Equity Loan Amortization'!$I$13)-14,DAY('Home Equity Loan Amortization'!$I$13)+14),DAY('Home Equity Loan Amortization'!$I$13))),IF(DAY(DATE(YEAR('Home Equity Loan Amortization'!$I$13),MONTH('Home Equity Loan Amortization'!$I$13)+B72-1,DAY('Home Equity Loan Amortization'!$I$13)))&lt;&gt;DAY('Home Equity Loan Amortization'!$I$13),DATE(YEAR('Home Equity Loan Amortization'!$I$13),MONTH('Home Equity Loan Amortization'!$I$13)+B72,0),DATE(YEAR('Home Equity Loan Amortization'!$I$13),MONTH('Home Equity Loan Amortization'!$I$13)+B72-1,DAY('Home Equity Loan Amortization'!$I$13))))))</f>
        <v/>
      </c>
      <c r="D72" s="74" t="str">
        <f>IF(B72="","",'Home Equity Loan Amortization'!$I$10)</f>
        <v/>
      </c>
      <c r="E72" s="72" t="str">
        <f>IF(B72="","",ROUND((((1+D72/12)^(12/'Home Equity Loan Amortization'!$E$20))-1)*H71,2))</f>
        <v/>
      </c>
      <c r="F72" s="72" t="str">
        <f t="shared" si="5"/>
        <v/>
      </c>
      <c r="G72" s="71" t="str">
        <f t="shared" si="2"/>
        <v/>
      </c>
      <c r="H72" s="72" t="str">
        <f t="shared" si="3"/>
        <v/>
      </c>
    </row>
    <row r="73" spans="2:8" ht="14.5" x14ac:dyDescent="0.35">
      <c r="B73" s="71" t="str">
        <f t="shared" si="4"/>
        <v/>
      </c>
      <c r="C73" s="73" t="str">
        <f>IF(B73="","",IF(OR('Home Equity Loan Amortization'!$E$20=26,'Home Equity Loan Amortization'!$E$20=52),IF('Home Equity Loan Amortization'!$E$20=26,IF(B73=1,'Home Equity Loan Amortization'!$I$13,C72+14),IF('Home Equity Loan Amortization'!$E$20=52,IF(B73=1,'Home Equity Loan Amortization'!$I$13,C72+7),"n/a")),IF('Home Equity Loan Amortization'!$E$20=24,DATE(YEAR('Home Equity Loan Amortization'!$I$13),MONTH('Home Equity Loan Amortization'!$I$13)+(B73-1)/2+IF(AND(DAY('Home Equity Loan Amortization'!$I$13)&gt;=15,MOD(B73,2)=0),1,0),IF(MOD(B73,2)=0,IF(DAY('Home Equity Loan Amortization'!$I$13)&gt;=15,DAY('Home Equity Loan Amortization'!$I$13)-14,DAY('Home Equity Loan Amortization'!$I$13)+14),DAY('Home Equity Loan Amortization'!$I$13))),IF(DAY(DATE(YEAR('Home Equity Loan Amortization'!$I$13),MONTH('Home Equity Loan Amortization'!$I$13)+B73-1,DAY('Home Equity Loan Amortization'!$I$13)))&lt;&gt;DAY('Home Equity Loan Amortization'!$I$13),DATE(YEAR('Home Equity Loan Amortization'!$I$13),MONTH('Home Equity Loan Amortization'!$I$13)+B73,0),DATE(YEAR('Home Equity Loan Amortization'!$I$13),MONTH('Home Equity Loan Amortization'!$I$13)+B73-1,DAY('Home Equity Loan Amortization'!$I$13))))))</f>
        <v/>
      </c>
      <c r="D73" s="74" t="str">
        <f>IF(B73="","",'Home Equity Loan Amortization'!$I$10)</f>
        <v/>
      </c>
      <c r="E73" s="72" t="str">
        <f>IF(B73="","",ROUND((((1+D73/12)^(12/'Home Equity Loan Amortization'!$E$20))-1)*H72,2))</f>
        <v/>
      </c>
      <c r="F73" s="72" t="str">
        <f t="shared" si="5"/>
        <v/>
      </c>
      <c r="G73" s="71" t="str">
        <f t="shared" si="2"/>
        <v/>
      </c>
      <c r="H73" s="72" t="str">
        <f t="shared" si="3"/>
        <v/>
      </c>
    </row>
    <row r="74" spans="2:8" ht="14.5" x14ac:dyDescent="0.35">
      <c r="B74" s="71" t="str">
        <f t="shared" si="4"/>
        <v/>
      </c>
      <c r="C74" s="73" t="str">
        <f>IF(B74="","",IF(OR('Home Equity Loan Amortization'!$E$20=26,'Home Equity Loan Amortization'!$E$20=52),IF('Home Equity Loan Amortization'!$E$20=26,IF(B74=1,'Home Equity Loan Amortization'!$I$13,C73+14),IF('Home Equity Loan Amortization'!$E$20=52,IF(B74=1,'Home Equity Loan Amortization'!$I$13,C73+7),"n/a")),IF('Home Equity Loan Amortization'!$E$20=24,DATE(YEAR('Home Equity Loan Amortization'!$I$13),MONTH('Home Equity Loan Amortization'!$I$13)+(B74-1)/2+IF(AND(DAY('Home Equity Loan Amortization'!$I$13)&gt;=15,MOD(B74,2)=0),1,0),IF(MOD(B74,2)=0,IF(DAY('Home Equity Loan Amortization'!$I$13)&gt;=15,DAY('Home Equity Loan Amortization'!$I$13)-14,DAY('Home Equity Loan Amortization'!$I$13)+14),DAY('Home Equity Loan Amortization'!$I$13))),IF(DAY(DATE(YEAR('Home Equity Loan Amortization'!$I$13),MONTH('Home Equity Loan Amortization'!$I$13)+B74-1,DAY('Home Equity Loan Amortization'!$I$13)))&lt;&gt;DAY('Home Equity Loan Amortization'!$I$13),DATE(YEAR('Home Equity Loan Amortization'!$I$13),MONTH('Home Equity Loan Amortization'!$I$13)+B74,0),DATE(YEAR('Home Equity Loan Amortization'!$I$13),MONTH('Home Equity Loan Amortization'!$I$13)+B74-1,DAY('Home Equity Loan Amortization'!$I$13))))))</f>
        <v/>
      </c>
      <c r="D74" s="74" t="str">
        <f>IF(B74="","",'Home Equity Loan Amortization'!$I$10)</f>
        <v/>
      </c>
      <c r="E74" s="72" t="str">
        <f>IF(B74="","",ROUND((((1+D74/12)^(12/'Home Equity Loan Amortization'!$E$20))-1)*H73,2))</f>
        <v/>
      </c>
      <c r="F74" s="72" t="str">
        <f t="shared" si="5"/>
        <v/>
      </c>
      <c r="G74" s="71" t="str">
        <f t="shared" si="2"/>
        <v/>
      </c>
      <c r="H74" s="72" t="str">
        <f t="shared" si="3"/>
        <v/>
      </c>
    </row>
    <row r="75" spans="2:8" ht="14.5" x14ac:dyDescent="0.35">
      <c r="B75" s="71" t="str">
        <f t="shared" si="4"/>
        <v/>
      </c>
      <c r="C75" s="73" t="str">
        <f>IF(B75="","",IF(OR('Home Equity Loan Amortization'!$E$20=26,'Home Equity Loan Amortization'!$E$20=52),IF('Home Equity Loan Amortization'!$E$20=26,IF(B75=1,'Home Equity Loan Amortization'!$I$13,C74+14),IF('Home Equity Loan Amortization'!$E$20=52,IF(B75=1,'Home Equity Loan Amortization'!$I$13,C74+7),"n/a")),IF('Home Equity Loan Amortization'!$E$20=24,DATE(YEAR('Home Equity Loan Amortization'!$I$13),MONTH('Home Equity Loan Amortization'!$I$13)+(B75-1)/2+IF(AND(DAY('Home Equity Loan Amortization'!$I$13)&gt;=15,MOD(B75,2)=0),1,0),IF(MOD(B75,2)=0,IF(DAY('Home Equity Loan Amortization'!$I$13)&gt;=15,DAY('Home Equity Loan Amortization'!$I$13)-14,DAY('Home Equity Loan Amortization'!$I$13)+14),DAY('Home Equity Loan Amortization'!$I$13))),IF(DAY(DATE(YEAR('Home Equity Loan Amortization'!$I$13),MONTH('Home Equity Loan Amortization'!$I$13)+B75-1,DAY('Home Equity Loan Amortization'!$I$13)))&lt;&gt;DAY('Home Equity Loan Amortization'!$I$13),DATE(YEAR('Home Equity Loan Amortization'!$I$13),MONTH('Home Equity Loan Amortization'!$I$13)+B75,0),DATE(YEAR('Home Equity Loan Amortization'!$I$13),MONTH('Home Equity Loan Amortization'!$I$13)+B75-1,DAY('Home Equity Loan Amortization'!$I$13))))))</f>
        <v/>
      </c>
      <c r="D75" s="74" t="str">
        <f>IF(B75="","",'Home Equity Loan Amortization'!$I$10)</f>
        <v/>
      </c>
      <c r="E75" s="72" t="str">
        <f>IF(B75="","",ROUND((((1+D75/12)^(12/'Home Equity Loan Amortization'!$E$20))-1)*H74,2))</f>
        <v/>
      </c>
      <c r="F75" s="72" t="str">
        <f t="shared" si="5"/>
        <v/>
      </c>
      <c r="G75" s="71" t="str">
        <f t="shared" si="2"/>
        <v/>
      </c>
      <c r="H75" s="72" t="str">
        <f t="shared" si="3"/>
        <v/>
      </c>
    </row>
    <row r="76" spans="2:8" ht="14.5" x14ac:dyDescent="0.35">
      <c r="B76" s="71" t="str">
        <f t="shared" si="4"/>
        <v/>
      </c>
      <c r="C76" s="73" t="str">
        <f>IF(B76="","",IF(OR('Home Equity Loan Amortization'!$E$20=26,'Home Equity Loan Amortization'!$E$20=52),IF('Home Equity Loan Amortization'!$E$20=26,IF(B76=1,'Home Equity Loan Amortization'!$I$13,C75+14),IF('Home Equity Loan Amortization'!$E$20=52,IF(B76=1,'Home Equity Loan Amortization'!$I$13,C75+7),"n/a")),IF('Home Equity Loan Amortization'!$E$20=24,DATE(YEAR('Home Equity Loan Amortization'!$I$13),MONTH('Home Equity Loan Amortization'!$I$13)+(B76-1)/2+IF(AND(DAY('Home Equity Loan Amortization'!$I$13)&gt;=15,MOD(B76,2)=0),1,0),IF(MOD(B76,2)=0,IF(DAY('Home Equity Loan Amortization'!$I$13)&gt;=15,DAY('Home Equity Loan Amortization'!$I$13)-14,DAY('Home Equity Loan Amortization'!$I$13)+14),DAY('Home Equity Loan Amortization'!$I$13))),IF(DAY(DATE(YEAR('Home Equity Loan Amortization'!$I$13),MONTH('Home Equity Loan Amortization'!$I$13)+B76-1,DAY('Home Equity Loan Amortization'!$I$13)))&lt;&gt;DAY('Home Equity Loan Amortization'!$I$13),DATE(YEAR('Home Equity Loan Amortization'!$I$13),MONTH('Home Equity Loan Amortization'!$I$13)+B76,0),DATE(YEAR('Home Equity Loan Amortization'!$I$13),MONTH('Home Equity Loan Amortization'!$I$13)+B76-1,DAY('Home Equity Loan Amortization'!$I$13))))))</f>
        <v/>
      </c>
      <c r="D76" s="74" t="str">
        <f>IF(B76="","",'Home Equity Loan Amortization'!$I$10)</f>
        <v/>
      </c>
      <c r="E76" s="72" t="str">
        <f>IF(B76="","",ROUND((((1+D76/12)^(12/'Home Equity Loan Amortization'!$E$20))-1)*H75,2))</f>
        <v/>
      </c>
      <c r="F76" s="72" t="str">
        <f t="shared" si="5"/>
        <v/>
      </c>
      <c r="G76" s="71" t="str">
        <f t="shared" si="2"/>
        <v/>
      </c>
      <c r="H76" s="72" t="str">
        <f t="shared" si="3"/>
        <v/>
      </c>
    </row>
    <row r="77" spans="2:8" ht="14.5" x14ac:dyDescent="0.35">
      <c r="B77" s="71" t="str">
        <f t="shared" si="4"/>
        <v/>
      </c>
      <c r="C77" s="73" t="str">
        <f>IF(B77="","",IF(OR('Home Equity Loan Amortization'!$E$20=26,'Home Equity Loan Amortization'!$E$20=52),IF('Home Equity Loan Amortization'!$E$20=26,IF(B77=1,'Home Equity Loan Amortization'!$I$13,C76+14),IF('Home Equity Loan Amortization'!$E$20=52,IF(B77=1,'Home Equity Loan Amortization'!$I$13,C76+7),"n/a")),IF('Home Equity Loan Amortization'!$E$20=24,DATE(YEAR('Home Equity Loan Amortization'!$I$13),MONTH('Home Equity Loan Amortization'!$I$13)+(B77-1)/2+IF(AND(DAY('Home Equity Loan Amortization'!$I$13)&gt;=15,MOD(B77,2)=0),1,0),IF(MOD(B77,2)=0,IF(DAY('Home Equity Loan Amortization'!$I$13)&gt;=15,DAY('Home Equity Loan Amortization'!$I$13)-14,DAY('Home Equity Loan Amortization'!$I$13)+14),DAY('Home Equity Loan Amortization'!$I$13))),IF(DAY(DATE(YEAR('Home Equity Loan Amortization'!$I$13),MONTH('Home Equity Loan Amortization'!$I$13)+B77-1,DAY('Home Equity Loan Amortization'!$I$13)))&lt;&gt;DAY('Home Equity Loan Amortization'!$I$13),DATE(YEAR('Home Equity Loan Amortization'!$I$13),MONTH('Home Equity Loan Amortization'!$I$13)+B77,0),DATE(YEAR('Home Equity Loan Amortization'!$I$13),MONTH('Home Equity Loan Amortization'!$I$13)+B77-1,DAY('Home Equity Loan Amortization'!$I$13))))))</f>
        <v/>
      </c>
      <c r="D77" s="74" t="str">
        <f>IF(B77="","",'Home Equity Loan Amortization'!$I$10)</f>
        <v/>
      </c>
      <c r="E77" s="72" t="str">
        <f>IF(B77="","",ROUND((((1+D77/12)^(12/'Home Equity Loan Amortization'!$E$20))-1)*H76,2))</f>
        <v/>
      </c>
      <c r="F77" s="72" t="str">
        <f t="shared" si="5"/>
        <v/>
      </c>
      <c r="G77" s="71" t="str">
        <f t="shared" si="2"/>
        <v/>
      </c>
      <c r="H77" s="72" t="str">
        <f t="shared" si="3"/>
        <v/>
      </c>
    </row>
    <row r="78" spans="2:8" ht="14.5" x14ac:dyDescent="0.35">
      <c r="B78" s="71" t="str">
        <f t="shared" si="4"/>
        <v/>
      </c>
      <c r="C78" s="73" t="str">
        <f>IF(B78="","",IF(OR('Home Equity Loan Amortization'!$E$20=26,'Home Equity Loan Amortization'!$E$20=52),IF('Home Equity Loan Amortization'!$E$20=26,IF(B78=1,'Home Equity Loan Amortization'!$I$13,C77+14),IF('Home Equity Loan Amortization'!$E$20=52,IF(B78=1,'Home Equity Loan Amortization'!$I$13,C77+7),"n/a")),IF('Home Equity Loan Amortization'!$E$20=24,DATE(YEAR('Home Equity Loan Amortization'!$I$13),MONTH('Home Equity Loan Amortization'!$I$13)+(B78-1)/2+IF(AND(DAY('Home Equity Loan Amortization'!$I$13)&gt;=15,MOD(B78,2)=0),1,0),IF(MOD(B78,2)=0,IF(DAY('Home Equity Loan Amortization'!$I$13)&gt;=15,DAY('Home Equity Loan Amortization'!$I$13)-14,DAY('Home Equity Loan Amortization'!$I$13)+14),DAY('Home Equity Loan Amortization'!$I$13))),IF(DAY(DATE(YEAR('Home Equity Loan Amortization'!$I$13),MONTH('Home Equity Loan Amortization'!$I$13)+B78-1,DAY('Home Equity Loan Amortization'!$I$13)))&lt;&gt;DAY('Home Equity Loan Amortization'!$I$13),DATE(YEAR('Home Equity Loan Amortization'!$I$13),MONTH('Home Equity Loan Amortization'!$I$13)+B78,0),DATE(YEAR('Home Equity Loan Amortization'!$I$13),MONTH('Home Equity Loan Amortization'!$I$13)+B78-1,DAY('Home Equity Loan Amortization'!$I$13))))))</f>
        <v/>
      </c>
      <c r="D78" s="74" t="str">
        <f>IF(B78="","",'Home Equity Loan Amortization'!$I$10)</f>
        <v/>
      </c>
      <c r="E78" s="72" t="str">
        <f>IF(B78="","",ROUND((((1+D78/12)^(12/'Home Equity Loan Amortization'!$E$20))-1)*H77,2))</f>
        <v/>
      </c>
      <c r="F78" s="72" t="str">
        <f t="shared" si="5"/>
        <v/>
      </c>
      <c r="G78" s="71" t="str">
        <f t="shared" si="2"/>
        <v/>
      </c>
      <c r="H78" s="72" t="str">
        <f t="shared" si="3"/>
        <v/>
      </c>
    </row>
    <row r="79" spans="2:8" ht="14.5" x14ac:dyDescent="0.35">
      <c r="B79" s="71" t="str">
        <f t="shared" si="4"/>
        <v/>
      </c>
      <c r="C79" s="73" t="str">
        <f>IF(B79="","",IF(OR('Home Equity Loan Amortization'!$E$20=26,'Home Equity Loan Amortization'!$E$20=52),IF('Home Equity Loan Amortization'!$E$20=26,IF(B79=1,'Home Equity Loan Amortization'!$I$13,C78+14),IF('Home Equity Loan Amortization'!$E$20=52,IF(B79=1,'Home Equity Loan Amortization'!$I$13,C78+7),"n/a")),IF('Home Equity Loan Amortization'!$E$20=24,DATE(YEAR('Home Equity Loan Amortization'!$I$13),MONTH('Home Equity Loan Amortization'!$I$13)+(B79-1)/2+IF(AND(DAY('Home Equity Loan Amortization'!$I$13)&gt;=15,MOD(B79,2)=0),1,0),IF(MOD(B79,2)=0,IF(DAY('Home Equity Loan Amortization'!$I$13)&gt;=15,DAY('Home Equity Loan Amortization'!$I$13)-14,DAY('Home Equity Loan Amortization'!$I$13)+14),DAY('Home Equity Loan Amortization'!$I$13))),IF(DAY(DATE(YEAR('Home Equity Loan Amortization'!$I$13),MONTH('Home Equity Loan Amortization'!$I$13)+B79-1,DAY('Home Equity Loan Amortization'!$I$13)))&lt;&gt;DAY('Home Equity Loan Amortization'!$I$13),DATE(YEAR('Home Equity Loan Amortization'!$I$13),MONTH('Home Equity Loan Amortization'!$I$13)+B79,0),DATE(YEAR('Home Equity Loan Amortization'!$I$13),MONTH('Home Equity Loan Amortization'!$I$13)+B79-1,DAY('Home Equity Loan Amortization'!$I$13))))))</f>
        <v/>
      </c>
      <c r="D79" s="74" t="str">
        <f>IF(B79="","",'Home Equity Loan Amortization'!$I$10)</f>
        <v/>
      </c>
      <c r="E79" s="72" t="str">
        <f>IF(B79="","",ROUND((((1+D79/12)^(12/'Home Equity Loan Amortization'!$E$20))-1)*H78,2))</f>
        <v/>
      </c>
      <c r="F79" s="72" t="str">
        <f t="shared" si="5"/>
        <v/>
      </c>
      <c r="G79" s="71" t="str">
        <f t="shared" si="2"/>
        <v/>
      </c>
      <c r="H79" s="72" t="str">
        <f t="shared" si="3"/>
        <v/>
      </c>
    </row>
    <row r="80" spans="2:8" ht="14.5" x14ac:dyDescent="0.35">
      <c r="B80" s="71" t="str">
        <f t="shared" si="4"/>
        <v/>
      </c>
      <c r="C80" s="73" t="str">
        <f>IF(B80="","",IF(OR('Home Equity Loan Amortization'!$E$20=26,'Home Equity Loan Amortization'!$E$20=52),IF('Home Equity Loan Amortization'!$E$20=26,IF(B80=1,'Home Equity Loan Amortization'!$I$13,C79+14),IF('Home Equity Loan Amortization'!$E$20=52,IF(B80=1,'Home Equity Loan Amortization'!$I$13,C79+7),"n/a")),IF('Home Equity Loan Amortization'!$E$20=24,DATE(YEAR('Home Equity Loan Amortization'!$I$13),MONTH('Home Equity Loan Amortization'!$I$13)+(B80-1)/2+IF(AND(DAY('Home Equity Loan Amortization'!$I$13)&gt;=15,MOD(B80,2)=0),1,0),IF(MOD(B80,2)=0,IF(DAY('Home Equity Loan Amortization'!$I$13)&gt;=15,DAY('Home Equity Loan Amortization'!$I$13)-14,DAY('Home Equity Loan Amortization'!$I$13)+14),DAY('Home Equity Loan Amortization'!$I$13))),IF(DAY(DATE(YEAR('Home Equity Loan Amortization'!$I$13),MONTH('Home Equity Loan Amortization'!$I$13)+B80-1,DAY('Home Equity Loan Amortization'!$I$13)))&lt;&gt;DAY('Home Equity Loan Amortization'!$I$13),DATE(YEAR('Home Equity Loan Amortization'!$I$13),MONTH('Home Equity Loan Amortization'!$I$13)+B80,0),DATE(YEAR('Home Equity Loan Amortization'!$I$13),MONTH('Home Equity Loan Amortization'!$I$13)+B80-1,DAY('Home Equity Loan Amortization'!$I$13))))))</f>
        <v/>
      </c>
      <c r="D80" s="74" t="str">
        <f>IF(B80="","",'Home Equity Loan Amortization'!$I$10)</f>
        <v/>
      </c>
      <c r="E80" s="72" t="str">
        <f>IF(B80="","",ROUND((((1+D80/12)^(12/'Home Equity Loan Amortization'!$E$20))-1)*H79,2))</f>
        <v/>
      </c>
      <c r="F80" s="72" t="str">
        <f t="shared" si="5"/>
        <v/>
      </c>
      <c r="G80" s="71" t="str">
        <f t="shared" si="2"/>
        <v/>
      </c>
      <c r="H80" s="72" t="str">
        <f t="shared" si="3"/>
        <v/>
      </c>
    </row>
    <row r="81" spans="2:8" ht="14.5" x14ac:dyDescent="0.35">
      <c r="B81" s="71" t="str">
        <f t="shared" si="4"/>
        <v/>
      </c>
      <c r="C81" s="73" t="str">
        <f>IF(B81="","",IF(OR('Home Equity Loan Amortization'!$E$20=26,'Home Equity Loan Amortization'!$E$20=52),IF('Home Equity Loan Amortization'!$E$20=26,IF(B81=1,'Home Equity Loan Amortization'!$I$13,C80+14),IF('Home Equity Loan Amortization'!$E$20=52,IF(B81=1,'Home Equity Loan Amortization'!$I$13,C80+7),"n/a")),IF('Home Equity Loan Amortization'!$E$20=24,DATE(YEAR('Home Equity Loan Amortization'!$I$13),MONTH('Home Equity Loan Amortization'!$I$13)+(B81-1)/2+IF(AND(DAY('Home Equity Loan Amortization'!$I$13)&gt;=15,MOD(B81,2)=0),1,0),IF(MOD(B81,2)=0,IF(DAY('Home Equity Loan Amortization'!$I$13)&gt;=15,DAY('Home Equity Loan Amortization'!$I$13)-14,DAY('Home Equity Loan Amortization'!$I$13)+14),DAY('Home Equity Loan Amortization'!$I$13))),IF(DAY(DATE(YEAR('Home Equity Loan Amortization'!$I$13),MONTH('Home Equity Loan Amortization'!$I$13)+B81-1,DAY('Home Equity Loan Amortization'!$I$13)))&lt;&gt;DAY('Home Equity Loan Amortization'!$I$13),DATE(YEAR('Home Equity Loan Amortization'!$I$13),MONTH('Home Equity Loan Amortization'!$I$13)+B81,0),DATE(YEAR('Home Equity Loan Amortization'!$I$13),MONTH('Home Equity Loan Amortization'!$I$13)+B81-1,DAY('Home Equity Loan Amortization'!$I$13))))))</f>
        <v/>
      </c>
      <c r="D81" s="74" t="str">
        <f>IF(B81="","",'Home Equity Loan Amortization'!$I$10)</f>
        <v/>
      </c>
      <c r="E81" s="72" t="str">
        <f>IF(B81="","",ROUND((((1+D81/12)^(12/'Home Equity Loan Amortization'!$E$20))-1)*H80,2))</f>
        <v/>
      </c>
      <c r="F81" s="72" t="str">
        <f t="shared" si="5"/>
        <v/>
      </c>
      <c r="G81" s="71" t="str">
        <f t="shared" si="2"/>
        <v/>
      </c>
      <c r="H81" s="72" t="str">
        <f t="shared" si="3"/>
        <v/>
      </c>
    </row>
    <row r="82" spans="2:8" ht="14.5" x14ac:dyDescent="0.35">
      <c r="B82" s="71" t="str">
        <f t="shared" si="4"/>
        <v/>
      </c>
      <c r="C82" s="73" t="str">
        <f>IF(B82="","",IF(OR('Home Equity Loan Amortization'!$E$20=26,'Home Equity Loan Amortization'!$E$20=52),IF('Home Equity Loan Amortization'!$E$20=26,IF(B82=1,'Home Equity Loan Amortization'!$I$13,C81+14),IF('Home Equity Loan Amortization'!$E$20=52,IF(B82=1,'Home Equity Loan Amortization'!$I$13,C81+7),"n/a")),IF('Home Equity Loan Amortization'!$E$20=24,DATE(YEAR('Home Equity Loan Amortization'!$I$13),MONTH('Home Equity Loan Amortization'!$I$13)+(B82-1)/2+IF(AND(DAY('Home Equity Loan Amortization'!$I$13)&gt;=15,MOD(B82,2)=0),1,0),IF(MOD(B82,2)=0,IF(DAY('Home Equity Loan Amortization'!$I$13)&gt;=15,DAY('Home Equity Loan Amortization'!$I$13)-14,DAY('Home Equity Loan Amortization'!$I$13)+14),DAY('Home Equity Loan Amortization'!$I$13))),IF(DAY(DATE(YEAR('Home Equity Loan Amortization'!$I$13),MONTH('Home Equity Loan Amortization'!$I$13)+B82-1,DAY('Home Equity Loan Amortization'!$I$13)))&lt;&gt;DAY('Home Equity Loan Amortization'!$I$13),DATE(YEAR('Home Equity Loan Amortization'!$I$13),MONTH('Home Equity Loan Amortization'!$I$13)+B82,0),DATE(YEAR('Home Equity Loan Amortization'!$I$13),MONTH('Home Equity Loan Amortization'!$I$13)+B82-1,DAY('Home Equity Loan Amortization'!$I$13))))))</f>
        <v/>
      </c>
      <c r="D82" s="74" t="str">
        <f>IF(B82="","",'Home Equity Loan Amortization'!$I$10)</f>
        <v/>
      </c>
      <c r="E82" s="72" t="str">
        <f>IF(B82="","",ROUND((((1+D82/12)^(12/'Home Equity Loan Amortization'!$E$20))-1)*H81,2))</f>
        <v/>
      </c>
      <c r="F82" s="72" t="str">
        <f t="shared" si="5"/>
        <v/>
      </c>
      <c r="G82" s="71" t="str">
        <f t="shared" si="2"/>
        <v/>
      </c>
      <c r="H82" s="72" t="str">
        <f t="shared" si="3"/>
        <v/>
      </c>
    </row>
    <row r="83" spans="2:8" ht="14.5" x14ac:dyDescent="0.35">
      <c r="B83" s="71" t="str">
        <f t="shared" si="4"/>
        <v/>
      </c>
      <c r="C83" s="73" t="str">
        <f>IF(B83="","",IF(OR('Home Equity Loan Amortization'!$E$20=26,'Home Equity Loan Amortization'!$E$20=52),IF('Home Equity Loan Amortization'!$E$20=26,IF(B83=1,'Home Equity Loan Amortization'!$I$13,C82+14),IF('Home Equity Loan Amortization'!$E$20=52,IF(B83=1,'Home Equity Loan Amortization'!$I$13,C82+7),"n/a")),IF('Home Equity Loan Amortization'!$E$20=24,DATE(YEAR('Home Equity Loan Amortization'!$I$13),MONTH('Home Equity Loan Amortization'!$I$13)+(B83-1)/2+IF(AND(DAY('Home Equity Loan Amortization'!$I$13)&gt;=15,MOD(B83,2)=0),1,0),IF(MOD(B83,2)=0,IF(DAY('Home Equity Loan Amortization'!$I$13)&gt;=15,DAY('Home Equity Loan Amortization'!$I$13)-14,DAY('Home Equity Loan Amortization'!$I$13)+14),DAY('Home Equity Loan Amortization'!$I$13))),IF(DAY(DATE(YEAR('Home Equity Loan Amortization'!$I$13),MONTH('Home Equity Loan Amortization'!$I$13)+B83-1,DAY('Home Equity Loan Amortization'!$I$13)))&lt;&gt;DAY('Home Equity Loan Amortization'!$I$13),DATE(YEAR('Home Equity Loan Amortization'!$I$13),MONTH('Home Equity Loan Amortization'!$I$13)+B83,0),DATE(YEAR('Home Equity Loan Amortization'!$I$13),MONTH('Home Equity Loan Amortization'!$I$13)+B83-1,DAY('Home Equity Loan Amortization'!$I$13))))))</f>
        <v/>
      </c>
      <c r="D83" s="74" t="str">
        <f>IF(B83="","",'Home Equity Loan Amortization'!$I$10)</f>
        <v/>
      </c>
      <c r="E83" s="72" t="str">
        <f>IF(B83="","",ROUND((((1+D83/12)^(12/'Home Equity Loan Amortization'!$E$20))-1)*H82,2))</f>
        <v/>
      </c>
      <c r="F83" s="72" t="str">
        <f t="shared" si="5"/>
        <v/>
      </c>
      <c r="G83" s="71" t="str">
        <f t="shared" si="2"/>
        <v/>
      </c>
      <c r="H83" s="72" t="str">
        <f t="shared" si="3"/>
        <v/>
      </c>
    </row>
    <row r="84" spans="2:8" ht="14.5" x14ac:dyDescent="0.35">
      <c r="B84" s="71" t="str">
        <f t="shared" si="4"/>
        <v/>
      </c>
      <c r="C84" s="73" t="str">
        <f>IF(B84="","",IF(OR('Home Equity Loan Amortization'!$E$20=26,'Home Equity Loan Amortization'!$E$20=52),IF('Home Equity Loan Amortization'!$E$20=26,IF(B84=1,'Home Equity Loan Amortization'!$I$13,C83+14),IF('Home Equity Loan Amortization'!$E$20=52,IF(B84=1,'Home Equity Loan Amortization'!$I$13,C83+7),"n/a")),IF('Home Equity Loan Amortization'!$E$20=24,DATE(YEAR('Home Equity Loan Amortization'!$I$13),MONTH('Home Equity Loan Amortization'!$I$13)+(B84-1)/2+IF(AND(DAY('Home Equity Loan Amortization'!$I$13)&gt;=15,MOD(B84,2)=0),1,0),IF(MOD(B84,2)=0,IF(DAY('Home Equity Loan Amortization'!$I$13)&gt;=15,DAY('Home Equity Loan Amortization'!$I$13)-14,DAY('Home Equity Loan Amortization'!$I$13)+14),DAY('Home Equity Loan Amortization'!$I$13))),IF(DAY(DATE(YEAR('Home Equity Loan Amortization'!$I$13),MONTH('Home Equity Loan Amortization'!$I$13)+B84-1,DAY('Home Equity Loan Amortization'!$I$13)))&lt;&gt;DAY('Home Equity Loan Amortization'!$I$13),DATE(YEAR('Home Equity Loan Amortization'!$I$13),MONTH('Home Equity Loan Amortization'!$I$13)+B84,0),DATE(YEAR('Home Equity Loan Amortization'!$I$13),MONTH('Home Equity Loan Amortization'!$I$13)+B84-1,DAY('Home Equity Loan Amortization'!$I$13))))))</f>
        <v/>
      </c>
      <c r="D84" s="74" t="str">
        <f>IF(B84="","",'Home Equity Loan Amortization'!$I$10)</f>
        <v/>
      </c>
      <c r="E84" s="72" t="str">
        <f>IF(B84="","",ROUND((((1+D84/12)^(12/'Home Equity Loan Amortization'!$E$20))-1)*H83,2))</f>
        <v/>
      </c>
      <c r="F84" s="72" t="str">
        <f t="shared" si="5"/>
        <v/>
      </c>
      <c r="G84" s="71" t="str">
        <f t="shared" si="2"/>
        <v/>
      </c>
      <c r="H84" s="72" t="str">
        <f t="shared" si="3"/>
        <v/>
      </c>
    </row>
    <row r="85" spans="2:8" ht="14.5" x14ac:dyDescent="0.35">
      <c r="B85" s="71" t="str">
        <f t="shared" si="4"/>
        <v/>
      </c>
      <c r="C85" s="73" t="str">
        <f>IF(B85="","",IF(OR('Home Equity Loan Amortization'!$E$20=26,'Home Equity Loan Amortization'!$E$20=52),IF('Home Equity Loan Amortization'!$E$20=26,IF(B85=1,'Home Equity Loan Amortization'!$I$13,C84+14),IF('Home Equity Loan Amortization'!$E$20=52,IF(B85=1,'Home Equity Loan Amortization'!$I$13,C84+7),"n/a")),IF('Home Equity Loan Amortization'!$E$20=24,DATE(YEAR('Home Equity Loan Amortization'!$I$13),MONTH('Home Equity Loan Amortization'!$I$13)+(B85-1)/2+IF(AND(DAY('Home Equity Loan Amortization'!$I$13)&gt;=15,MOD(B85,2)=0),1,0),IF(MOD(B85,2)=0,IF(DAY('Home Equity Loan Amortization'!$I$13)&gt;=15,DAY('Home Equity Loan Amortization'!$I$13)-14,DAY('Home Equity Loan Amortization'!$I$13)+14),DAY('Home Equity Loan Amortization'!$I$13))),IF(DAY(DATE(YEAR('Home Equity Loan Amortization'!$I$13),MONTH('Home Equity Loan Amortization'!$I$13)+B85-1,DAY('Home Equity Loan Amortization'!$I$13)))&lt;&gt;DAY('Home Equity Loan Amortization'!$I$13),DATE(YEAR('Home Equity Loan Amortization'!$I$13),MONTH('Home Equity Loan Amortization'!$I$13)+B85,0),DATE(YEAR('Home Equity Loan Amortization'!$I$13),MONTH('Home Equity Loan Amortization'!$I$13)+B85-1,DAY('Home Equity Loan Amortization'!$I$13))))))</f>
        <v/>
      </c>
      <c r="D85" s="74" t="str">
        <f>IF(B85="","",'Home Equity Loan Amortization'!$I$10)</f>
        <v/>
      </c>
      <c r="E85" s="72" t="str">
        <f>IF(B85="","",ROUND((((1+D85/12)^(12/'Home Equity Loan Amortization'!$E$20))-1)*H84,2))</f>
        <v/>
      </c>
      <c r="F85" s="72" t="str">
        <f t="shared" si="5"/>
        <v/>
      </c>
      <c r="G85" s="71" t="str">
        <f t="shared" si="2"/>
        <v/>
      </c>
      <c r="H85" s="72" t="str">
        <f t="shared" si="3"/>
        <v/>
      </c>
    </row>
    <row r="86" spans="2:8" ht="14.5" x14ac:dyDescent="0.35">
      <c r="B86" s="71" t="str">
        <f t="shared" si="4"/>
        <v/>
      </c>
      <c r="C86" s="73" t="str">
        <f>IF(B86="","",IF(OR('Home Equity Loan Amortization'!$E$20=26,'Home Equity Loan Amortization'!$E$20=52),IF('Home Equity Loan Amortization'!$E$20=26,IF(B86=1,'Home Equity Loan Amortization'!$I$13,C85+14),IF('Home Equity Loan Amortization'!$E$20=52,IF(B86=1,'Home Equity Loan Amortization'!$I$13,C85+7),"n/a")),IF('Home Equity Loan Amortization'!$E$20=24,DATE(YEAR('Home Equity Loan Amortization'!$I$13),MONTH('Home Equity Loan Amortization'!$I$13)+(B86-1)/2+IF(AND(DAY('Home Equity Loan Amortization'!$I$13)&gt;=15,MOD(B86,2)=0),1,0),IF(MOD(B86,2)=0,IF(DAY('Home Equity Loan Amortization'!$I$13)&gt;=15,DAY('Home Equity Loan Amortization'!$I$13)-14,DAY('Home Equity Loan Amortization'!$I$13)+14),DAY('Home Equity Loan Amortization'!$I$13))),IF(DAY(DATE(YEAR('Home Equity Loan Amortization'!$I$13),MONTH('Home Equity Loan Amortization'!$I$13)+B86-1,DAY('Home Equity Loan Amortization'!$I$13)))&lt;&gt;DAY('Home Equity Loan Amortization'!$I$13),DATE(YEAR('Home Equity Loan Amortization'!$I$13),MONTH('Home Equity Loan Amortization'!$I$13)+B86,0),DATE(YEAR('Home Equity Loan Amortization'!$I$13),MONTH('Home Equity Loan Amortization'!$I$13)+B86-1,DAY('Home Equity Loan Amortization'!$I$13))))))</f>
        <v/>
      </c>
      <c r="D86" s="74" t="str">
        <f>IF(B86="","",'Home Equity Loan Amortization'!$I$10)</f>
        <v/>
      </c>
      <c r="E86" s="72" t="str">
        <f>IF(B86="","",ROUND((((1+D86/12)^(12/'Home Equity Loan Amortization'!$E$20))-1)*H85,2))</f>
        <v/>
      </c>
      <c r="F86" s="72" t="str">
        <f t="shared" si="5"/>
        <v/>
      </c>
      <c r="G86" s="71" t="str">
        <f t="shared" si="2"/>
        <v/>
      </c>
      <c r="H86" s="72" t="str">
        <f t="shared" si="3"/>
        <v/>
      </c>
    </row>
    <row r="87" spans="2:8" ht="14.5" x14ac:dyDescent="0.35">
      <c r="B87" s="71" t="str">
        <f t="shared" si="4"/>
        <v/>
      </c>
      <c r="C87" s="73" t="str">
        <f>IF(B87="","",IF(OR('Home Equity Loan Amortization'!$E$20=26,'Home Equity Loan Amortization'!$E$20=52),IF('Home Equity Loan Amortization'!$E$20=26,IF(B87=1,'Home Equity Loan Amortization'!$I$13,C86+14),IF('Home Equity Loan Amortization'!$E$20=52,IF(B87=1,'Home Equity Loan Amortization'!$I$13,C86+7),"n/a")),IF('Home Equity Loan Amortization'!$E$20=24,DATE(YEAR('Home Equity Loan Amortization'!$I$13),MONTH('Home Equity Loan Amortization'!$I$13)+(B87-1)/2+IF(AND(DAY('Home Equity Loan Amortization'!$I$13)&gt;=15,MOD(B87,2)=0),1,0),IF(MOD(B87,2)=0,IF(DAY('Home Equity Loan Amortization'!$I$13)&gt;=15,DAY('Home Equity Loan Amortization'!$I$13)-14,DAY('Home Equity Loan Amortization'!$I$13)+14),DAY('Home Equity Loan Amortization'!$I$13))),IF(DAY(DATE(YEAR('Home Equity Loan Amortization'!$I$13),MONTH('Home Equity Loan Amortization'!$I$13)+B87-1,DAY('Home Equity Loan Amortization'!$I$13)))&lt;&gt;DAY('Home Equity Loan Amortization'!$I$13),DATE(YEAR('Home Equity Loan Amortization'!$I$13),MONTH('Home Equity Loan Amortization'!$I$13)+B87,0),DATE(YEAR('Home Equity Loan Amortization'!$I$13),MONTH('Home Equity Loan Amortization'!$I$13)+B87-1,DAY('Home Equity Loan Amortization'!$I$13))))))</f>
        <v/>
      </c>
      <c r="D87" s="74" t="str">
        <f>IF(B87="","",'Home Equity Loan Amortization'!$I$10)</f>
        <v/>
      </c>
      <c r="E87" s="72" t="str">
        <f>IF(B87="","",ROUND((((1+D87/12)^(12/'Home Equity Loan Amortization'!$E$20))-1)*H86,2))</f>
        <v/>
      </c>
      <c r="F87" s="72" t="str">
        <f t="shared" si="5"/>
        <v/>
      </c>
      <c r="G87" s="71" t="str">
        <f t="shared" si="2"/>
        <v/>
      </c>
      <c r="H87" s="72" t="str">
        <f t="shared" si="3"/>
        <v/>
      </c>
    </row>
    <row r="88" spans="2:8" ht="14.5" x14ac:dyDescent="0.35">
      <c r="B88" s="1" t="str">
        <f t="shared" si="4"/>
        <v/>
      </c>
      <c r="C88" s="11" t="str">
        <f>IF(B88="","",IF(OR('Home Equity Loan Amortization'!$E$20=26,'Home Equity Loan Amortization'!$E$20=52),IF('Home Equity Loan Amortization'!$E$20=26,IF(B88=1,'Home Equity Loan Amortization'!$I$13,C87+14),IF('Home Equity Loan Amortization'!$E$20=52,IF(B88=1,'Home Equity Loan Amortization'!$I$13,C87+7),"n/a")),IF('Home Equity Loan Amortization'!$E$20=24,DATE(YEAR('Home Equity Loan Amortization'!$I$13),MONTH('Home Equity Loan Amortization'!$I$13)+(B88-1)/2+IF(AND(DAY('Home Equity Loan Amortization'!$I$13)&gt;=15,MOD(B88,2)=0),1,0),IF(MOD(B88,2)=0,IF(DAY('Home Equity Loan Amortization'!$I$13)&gt;=15,DAY('Home Equity Loan Amortization'!$I$13)-14,DAY('Home Equity Loan Amortization'!$I$13)+14),DAY('Home Equity Loan Amortization'!$I$13))),IF(DAY(DATE(YEAR('Home Equity Loan Amortization'!$I$13),MONTH('Home Equity Loan Amortization'!$I$13)+B88-1,DAY('Home Equity Loan Amortization'!$I$13)))&lt;&gt;DAY('Home Equity Loan Amortization'!$I$13),DATE(YEAR('Home Equity Loan Amortization'!$I$13),MONTH('Home Equity Loan Amortization'!$I$13)+B88,0),DATE(YEAR('Home Equity Loan Amortization'!$I$13),MONTH('Home Equity Loan Amortization'!$I$13)+B88-1,DAY('Home Equity Loan Amortization'!$I$13))))))</f>
        <v/>
      </c>
      <c r="D88" s="12" t="str">
        <f>IF(B88="","",'Home Equity Loan Amortization'!$I$10)</f>
        <v/>
      </c>
      <c r="E88" s="3" t="str">
        <f>IF(B88="","",ROUND((((1+D88/12)^(12/'Home Equity Loan Amortization'!$E$20))-1)*H87,2))</f>
        <v/>
      </c>
      <c r="F88" s="3" t="str">
        <f t="shared" si="5"/>
        <v/>
      </c>
      <c r="G88" s="1" t="str">
        <f t="shared" si="2"/>
        <v/>
      </c>
      <c r="H88" s="3" t="str">
        <f t="shared" si="3"/>
        <v/>
      </c>
    </row>
    <row r="89" spans="2:8" ht="14.5" x14ac:dyDescent="0.35">
      <c r="B89" s="1" t="str">
        <f t="shared" si="4"/>
        <v/>
      </c>
      <c r="C89" s="11" t="str">
        <f>IF(B89="","",IF(OR('Home Equity Loan Amortization'!$E$20=26,'Home Equity Loan Amortization'!$E$20=52),IF('Home Equity Loan Amortization'!$E$20=26,IF(B89=1,'Home Equity Loan Amortization'!$I$13,C88+14),IF('Home Equity Loan Amortization'!$E$20=52,IF(B89=1,'Home Equity Loan Amortization'!$I$13,C88+7),"n/a")),IF('Home Equity Loan Amortization'!$E$20=24,DATE(YEAR('Home Equity Loan Amortization'!$I$13),MONTH('Home Equity Loan Amortization'!$I$13)+(B89-1)/2+IF(AND(DAY('Home Equity Loan Amortization'!$I$13)&gt;=15,MOD(B89,2)=0),1,0),IF(MOD(B89,2)=0,IF(DAY('Home Equity Loan Amortization'!$I$13)&gt;=15,DAY('Home Equity Loan Amortization'!$I$13)-14,DAY('Home Equity Loan Amortization'!$I$13)+14),DAY('Home Equity Loan Amortization'!$I$13))),IF(DAY(DATE(YEAR('Home Equity Loan Amortization'!$I$13),MONTH('Home Equity Loan Amortization'!$I$13)+B89-1,DAY('Home Equity Loan Amortization'!$I$13)))&lt;&gt;DAY('Home Equity Loan Amortization'!$I$13),DATE(YEAR('Home Equity Loan Amortization'!$I$13),MONTH('Home Equity Loan Amortization'!$I$13)+B89,0),DATE(YEAR('Home Equity Loan Amortization'!$I$13),MONTH('Home Equity Loan Amortization'!$I$13)+B89-1,DAY('Home Equity Loan Amortization'!$I$13))))))</f>
        <v/>
      </c>
      <c r="D89" s="12" t="str">
        <f>IF(B89="","",'Home Equity Loan Amortization'!$I$10)</f>
        <v/>
      </c>
      <c r="E89" s="3" t="str">
        <f>IF(B89="","",ROUND((((1+D89/12)^(12/'Home Equity Loan Amortization'!$E$20))-1)*H88,2))</f>
        <v/>
      </c>
      <c r="F89" s="3" t="str">
        <f t="shared" si="5"/>
        <v/>
      </c>
      <c r="G89" s="1" t="str">
        <f t="shared" si="2"/>
        <v/>
      </c>
      <c r="H89" s="3" t="str">
        <f t="shared" si="3"/>
        <v/>
      </c>
    </row>
    <row r="90" spans="2:8" ht="14.5" x14ac:dyDescent="0.35">
      <c r="B90" s="1" t="str">
        <f t="shared" si="4"/>
        <v/>
      </c>
      <c r="C90" s="11" t="str">
        <f>IF(B90="","",IF(OR('Home Equity Loan Amortization'!$E$20=26,'Home Equity Loan Amortization'!$E$20=52),IF('Home Equity Loan Amortization'!$E$20=26,IF(B90=1,'Home Equity Loan Amortization'!$I$13,C89+14),IF('Home Equity Loan Amortization'!$E$20=52,IF(B90=1,'Home Equity Loan Amortization'!$I$13,C89+7),"n/a")),IF('Home Equity Loan Amortization'!$E$20=24,DATE(YEAR('Home Equity Loan Amortization'!$I$13),MONTH('Home Equity Loan Amortization'!$I$13)+(B90-1)/2+IF(AND(DAY('Home Equity Loan Amortization'!$I$13)&gt;=15,MOD(B90,2)=0),1,0),IF(MOD(B90,2)=0,IF(DAY('Home Equity Loan Amortization'!$I$13)&gt;=15,DAY('Home Equity Loan Amortization'!$I$13)-14,DAY('Home Equity Loan Amortization'!$I$13)+14),DAY('Home Equity Loan Amortization'!$I$13))),IF(DAY(DATE(YEAR('Home Equity Loan Amortization'!$I$13),MONTH('Home Equity Loan Amortization'!$I$13)+B90-1,DAY('Home Equity Loan Amortization'!$I$13)))&lt;&gt;DAY('Home Equity Loan Amortization'!$I$13),DATE(YEAR('Home Equity Loan Amortization'!$I$13),MONTH('Home Equity Loan Amortization'!$I$13)+B90,0),DATE(YEAR('Home Equity Loan Amortization'!$I$13),MONTH('Home Equity Loan Amortization'!$I$13)+B90-1,DAY('Home Equity Loan Amortization'!$I$13))))))</f>
        <v/>
      </c>
      <c r="D90" s="12" t="str">
        <f>IF(B90="","",'Home Equity Loan Amortization'!$I$10)</f>
        <v/>
      </c>
      <c r="E90" s="3" t="str">
        <f>IF(B90="","",ROUND((((1+D90/12)^(12/'Home Equity Loan Amortization'!$E$20))-1)*H89,2))</f>
        <v/>
      </c>
      <c r="F90" s="3" t="str">
        <f t="shared" si="5"/>
        <v/>
      </c>
      <c r="G90" s="1" t="str">
        <f t="shared" si="2"/>
        <v/>
      </c>
      <c r="H90" s="3" t="str">
        <f t="shared" si="3"/>
        <v/>
      </c>
    </row>
    <row r="91" spans="2:8" ht="14.5" x14ac:dyDescent="0.35">
      <c r="B91" s="1" t="str">
        <f t="shared" si="4"/>
        <v/>
      </c>
      <c r="C91" s="11" t="str">
        <f>IF(B91="","",IF(OR('Home Equity Loan Amortization'!$E$20=26,'Home Equity Loan Amortization'!$E$20=52),IF('Home Equity Loan Amortization'!$E$20=26,IF(B91=1,'Home Equity Loan Amortization'!$I$13,C90+14),IF('Home Equity Loan Amortization'!$E$20=52,IF(B91=1,'Home Equity Loan Amortization'!$I$13,C90+7),"n/a")),IF('Home Equity Loan Amortization'!$E$20=24,DATE(YEAR('Home Equity Loan Amortization'!$I$13),MONTH('Home Equity Loan Amortization'!$I$13)+(B91-1)/2+IF(AND(DAY('Home Equity Loan Amortization'!$I$13)&gt;=15,MOD(B91,2)=0),1,0),IF(MOD(B91,2)=0,IF(DAY('Home Equity Loan Amortization'!$I$13)&gt;=15,DAY('Home Equity Loan Amortization'!$I$13)-14,DAY('Home Equity Loan Amortization'!$I$13)+14),DAY('Home Equity Loan Amortization'!$I$13))),IF(DAY(DATE(YEAR('Home Equity Loan Amortization'!$I$13),MONTH('Home Equity Loan Amortization'!$I$13)+B91-1,DAY('Home Equity Loan Amortization'!$I$13)))&lt;&gt;DAY('Home Equity Loan Amortization'!$I$13),DATE(YEAR('Home Equity Loan Amortization'!$I$13),MONTH('Home Equity Loan Amortization'!$I$13)+B91,0),DATE(YEAR('Home Equity Loan Amortization'!$I$13),MONTH('Home Equity Loan Amortization'!$I$13)+B91-1,DAY('Home Equity Loan Amortization'!$I$13))))))</f>
        <v/>
      </c>
      <c r="D91" s="12" t="str">
        <f>IF(B91="","",'Home Equity Loan Amortization'!$I$10)</f>
        <v/>
      </c>
      <c r="E91" s="3" t="str">
        <f>IF(B91="","",ROUND((((1+D91/12)^(12/'Home Equity Loan Amortization'!$E$20))-1)*H90,2))</f>
        <v/>
      </c>
      <c r="F91" s="3" t="str">
        <f t="shared" si="5"/>
        <v/>
      </c>
      <c r="G91" s="1" t="str">
        <f t="shared" si="2"/>
        <v/>
      </c>
      <c r="H91" s="3" t="str">
        <f t="shared" si="3"/>
        <v/>
      </c>
    </row>
    <row r="92" spans="2:8" ht="14.5" x14ac:dyDescent="0.35">
      <c r="B92" s="1" t="str">
        <f t="shared" si="4"/>
        <v/>
      </c>
      <c r="C92" s="11" t="str">
        <f>IF(B92="","",IF(OR('Home Equity Loan Amortization'!$E$20=26,'Home Equity Loan Amortization'!$E$20=52),IF('Home Equity Loan Amortization'!$E$20=26,IF(B92=1,'Home Equity Loan Amortization'!$I$13,C91+14),IF('Home Equity Loan Amortization'!$E$20=52,IF(B92=1,'Home Equity Loan Amortization'!$I$13,C91+7),"n/a")),IF('Home Equity Loan Amortization'!$E$20=24,DATE(YEAR('Home Equity Loan Amortization'!$I$13),MONTH('Home Equity Loan Amortization'!$I$13)+(B92-1)/2+IF(AND(DAY('Home Equity Loan Amortization'!$I$13)&gt;=15,MOD(B92,2)=0),1,0),IF(MOD(B92,2)=0,IF(DAY('Home Equity Loan Amortization'!$I$13)&gt;=15,DAY('Home Equity Loan Amortization'!$I$13)-14,DAY('Home Equity Loan Amortization'!$I$13)+14),DAY('Home Equity Loan Amortization'!$I$13))),IF(DAY(DATE(YEAR('Home Equity Loan Amortization'!$I$13),MONTH('Home Equity Loan Amortization'!$I$13)+B92-1,DAY('Home Equity Loan Amortization'!$I$13)))&lt;&gt;DAY('Home Equity Loan Amortization'!$I$13),DATE(YEAR('Home Equity Loan Amortization'!$I$13),MONTH('Home Equity Loan Amortization'!$I$13)+B92,0),DATE(YEAR('Home Equity Loan Amortization'!$I$13),MONTH('Home Equity Loan Amortization'!$I$13)+B92-1,DAY('Home Equity Loan Amortization'!$I$13))))))</f>
        <v/>
      </c>
      <c r="D92" s="12" t="str">
        <f>IF(B92="","",'Home Equity Loan Amortization'!$I$10)</f>
        <v/>
      </c>
      <c r="E92" s="3" t="str">
        <f>IF(B92="","",ROUND((((1+D92/12)^(12/'Home Equity Loan Amortization'!$E$20))-1)*H91,2))</f>
        <v/>
      </c>
      <c r="F92" s="3" t="str">
        <f t="shared" si="5"/>
        <v/>
      </c>
      <c r="G92" s="1" t="str">
        <f t="shared" si="2"/>
        <v/>
      </c>
      <c r="H92" s="3" t="str">
        <f t="shared" si="3"/>
        <v/>
      </c>
    </row>
    <row r="93" spans="2:8" ht="14.5" x14ac:dyDescent="0.35">
      <c r="B93" s="1" t="str">
        <f t="shared" si="4"/>
        <v/>
      </c>
      <c r="C93" s="11" t="str">
        <f>IF(B93="","",IF(OR('Home Equity Loan Amortization'!$E$20=26,'Home Equity Loan Amortization'!$E$20=52),IF('Home Equity Loan Amortization'!$E$20=26,IF(B93=1,'Home Equity Loan Amortization'!$I$13,C92+14),IF('Home Equity Loan Amortization'!$E$20=52,IF(B93=1,'Home Equity Loan Amortization'!$I$13,C92+7),"n/a")),IF('Home Equity Loan Amortization'!$E$20=24,DATE(YEAR('Home Equity Loan Amortization'!$I$13),MONTH('Home Equity Loan Amortization'!$I$13)+(B93-1)/2+IF(AND(DAY('Home Equity Loan Amortization'!$I$13)&gt;=15,MOD(B93,2)=0),1,0),IF(MOD(B93,2)=0,IF(DAY('Home Equity Loan Amortization'!$I$13)&gt;=15,DAY('Home Equity Loan Amortization'!$I$13)-14,DAY('Home Equity Loan Amortization'!$I$13)+14),DAY('Home Equity Loan Amortization'!$I$13))),IF(DAY(DATE(YEAR('Home Equity Loan Amortization'!$I$13),MONTH('Home Equity Loan Amortization'!$I$13)+B93-1,DAY('Home Equity Loan Amortization'!$I$13)))&lt;&gt;DAY('Home Equity Loan Amortization'!$I$13),DATE(YEAR('Home Equity Loan Amortization'!$I$13),MONTH('Home Equity Loan Amortization'!$I$13)+B93,0),DATE(YEAR('Home Equity Loan Amortization'!$I$13),MONTH('Home Equity Loan Amortization'!$I$13)+B93-1,DAY('Home Equity Loan Amortization'!$I$13))))))</f>
        <v/>
      </c>
      <c r="D93" s="12" t="str">
        <f>IF(B93="","",'Home Equity Loan Amortization'!$I$10)</f>
        <v/>
      </c>
      <c r="E93" s="3" t="str">
        <f>IF(B93="","",ROUND((((1+D93/12)^(12/'Home Equity Loan Amortization'!$E$20))-1)*H92,2))</f>
        <v/>
      </c>
      <c r="F93" s="3" t="str">
        <f t="shared" si="5"/>
        <v/>
      </c>
      <c r="G93" s="1" t="str">
        <f t="shared" si="2"/>
        <v/>
      </c>
      <c r="H93" s="3" t="str">
        <f t="shared" si="3"/>
        <v/>
      </c>
    </row>
    <row r="94" spans="2:8" ht="14.5" x14ac:dyDescent="0.35">
      <c r="B94" s="1" t="str">
        <f t="shared" si="4"/>
        <v/>
      </c>
      <c r="C94" s="11" t="str">
        <f>IF(B94="","",IF(OR('Home Equity Loan Amortization'!$E$20=26,'Home Equity Loan Amortization'!$E$20=52),IF('Home Equity Loan Amortization'!$E$20=26,IF(B94=1,'Home Equity Loan Amortization'!$I$13,C93+14),IF('Home Equity Loan Amortization'!$E$20=52,IF(B94=1,'Home Equity Loan Amortization'!$I$13,C93+7),"n/a")),IF('Home Equity Loan Amortization'!$E$20=24,DATE(YEAR('Home Equity Loan Amortization'!$I$13),MONTH('Home Equity Loan Amortization'!$I$13)+(B94-1)/2+IF(AND(DAY('Home Equity Loan Amortization'!$I$13)&gt;=15,MOD(B94,2)=0),1,0),IF(MOD(B94,2)=0,IF(DAY('Home Equity Loan Amortization'!$I$13)&gt;=15,DAY('Home Equity Loan Amortization'!$I$13)-14,DAY('Home Equity Loan Amortization'!$I$13)+14),DAY('Home Equity Loan Amortization'!$I$13))),IF(DAY(DATE(YEAR('Home Equity Loan Amortization'!$I$13),MONTH('Home Equity Loan Amortization'!$I$13)+B94-1,DAY('Home Equity Loan Amortization'!$I$13)))&lt;&gt;DAY('Home Equity Loan Amortization'!$I$13),DATE(YEAR('Home Equity Loan Amortization'!$I$13),MONTH('Home Equity Loan Amortization'!$I$13)+B94,0),DATE(YEAR('Home Equity Loan Amortization'!$I$13),MONTH('Home Equity Loan Amortization'!$I$13)+B94-1,DAY('Home Equity Loan Amortization'!$I$13))))))</f>
        <v/>
      </c>
      <c r="D94" s="12" t="str">
        <f>IF(B94="","",'Home Equity Loan Amortization'!$I$10)</f>
        <v/>
      </c>
      <c r="E94" s="3" t="str">
        <f>IF(B94="","",ROUND((((1+D94/12)^(12/'Home Equity Loan Amortization'!$E$20))-1)*H93,2))</f>
        <v/>
      </c>
      <c r="F94" s="3" t="str">
        <f t="shared" si="5"/>
        <v/>
      </c>
      <c r="G94" s="1" t="str">
        <f t="shared" si="2"/>
        <v/>
      </c>
      <c r="H94" s="3" t="str">
        <f t="shared" si="3"/>
        <v/>
      </c>
    </row>
    <row r="95" spans="2:8" ht="14.5" x14ac:dyDescent="0.35">
      <c r="B95" s="1" t="str">
        <f t="shared" si="4"/>
        <v/>
      </c>
      <c r="C95" s="11" t="str">
        <f>IF(B95="","",IF(OR('Home Equity Loan Amortization'!$E$20=26,'Home Equity Loan Amortization'!$E$20=52),IF('Home Equity Loan Amortization'!$E$20=26,IF(B95=1,'Home Equity Loan Amortization'!$I$13,C94+14),IF('Home Equity Loan Amortization'!$E$20=52,IF(B95=1,'Home Equity Loan Amortization'!$I$13,C94+7),"n/a")),IF('Home Equity Loan Amortization'!$E$20=24,DATE(YEAR('Home Equity Loan Amortization'!$I$13),MONTH('Home Equity Loan Amortization'!$I$13)+(B95-1)/2+IF(AND(DAY('Home Equity Loan Amortization'!$I$13)&gt;=15,MOD(B95,2)=0),1,0),IF(MOD(B95,2)=0,IF(DAY('Home Equity Loan Amortization'!$I$13)&gt;=15,DAY('Home Equity Loan Amortization'!$I$13)-14,DAY('Home Equity Loan Amortization'!$I$13)+14),DAY('Home Equity Loan Amortization'!$I$13))),IF(DAY(DATE(YEAR('Home Equity Loan Amortization'!$I$13),MONTH('Home Equity Loan Amortization'!$I$13)+B95-1,DAY('Home Equity Loan Amortization'!$I$13)))&lt;&gt;DAY('Home Equity Loan Amortization'!$I$13),DATE(YEAR('Home Equity Loan Amortization'!$I$13),MONTH('Home Equity Loan Amortization'!$I$13)+B95,0),DATE(YEAR('Home Equity Loan Amortization'!$I$13),MONTH('Home Equity Loan Amortization'!$I$13)+B95-1,DAY('Home Equity Loan Amortization'!$I$13))))))</f>
        <v/>
      </c>
      <c r="D95" s="12" t="str">
        <f>IF(B95="","",'Home Equity Loan Amortization'!$I$10)</f>
        <v/>
      </c>
      <c r="E95" s="3" t="str">
        <f>IF(B95="","",ROUND((((1+D95/12)^(12/'Home Equity Loan Amortization'!$E$20))-1)*H94,2))</f>
        <v/>
      </c>
      <c r="F95" s="3" t="str">
        <f t="shared" si="5"/>
        <v/>
      </c>
      <c r="G95" s="1" t="str">
        <f t="shared" si="2"/>
        <v/>
      </c>
      <c r="H95" s="3" t="str">
        <f t="shared" si="3"/>
        <v/>
      </c>
    </row>
    <row r="96" spans="2:8" ht="14.5" x14ac:dyDescent="0.35">
      <c r="B96" s="1" t="str">
        <f t="shared" si="4"/>
        <v/>
      </c>
      <c r="C96" s="11" t="str">
        <f>IF(B96="","",IF(OR('Home Equity Loan Amortization'!$E$20=26,'Home Equity Loan Amortization'!$E$20=52),IF('Home Equity Loan Amortization'!$E$20=26,IF(B96=1,'Home Equity Loan Amortization'!$I$13,C95+14),IF('Home Equity Loan Amortization'!$E$20=52,IF(B96=1,'Home Equity Loan Amortization'!$I$13,C95+7),"n/a")),IF('Home Equity Loan Amortization'!$E$20=24,DATE(YEAR('Home Equity Loan Amortization'!$I$13),MONTH('Home Equity Loan Amortization'!$I$13)+(B96-1)/2+IF(AND(DAY('Home Equity Loan Amortization'!$I$13)&gt;=15,MOD(B96,2)=0),1,0),IF(MOD(B96,2)=0,IF(DAY('Home Equity Loan Amortization'!$I$13)&gt;=15,DAY('Home Equity Loan Amortization'!$I$13)-14,DAY('Home Equity Loan Amortization'!$I$13)+14),DAY('Home Equity Loan Amortization'!$I$13))),IF(DAY(DATE(YEAR('Home Equity Loan Amortization'!$I$13),MONTH('Home Equity Loan Amortization'!$I$13)+B96-1,DAY('Home Equity Loan Amortization'!$I$13)))&lt;&gt;DAY('Home Equity Loan Amortization'!$I$13),DATE(YEAR('Home Equity Loan Amortization'!$I$13),MONTH('Home Equity Loan Amortization'!$I$13)+B96,0),DATE(YEAR('Home Equity Loan Amortization'!$I$13),MONTH('Home Equity Loan Amortization'!$I$13)+B96-1,DAY('Home Equity Loan Amortization'!$I$13))))))</f>
        <v/>
      </c>
      <c r="D96" s="12" t="str">
        <f>IF(B96="","",'Home Equity Loan Amortization'!$I$10)</f>
        <v/>
      </c>
      <c r="E96" s="3" t="str">
        <f>IF(B96="","",ROUND((((1+D96/12)^(12/'Home Equity Loan Amortization'!$E$20))-1)*H95,2))</f>
        <v/>
      </c>
      <c r="F96" s="3" t="str">
        <f t="shared" si="5"/>
        <v/>
      </c>
      <c r="G96" s="1" t="str">
        <f t="shared" si="2"/>
        <v/>
      </c>
      <c r="H96" s="3" t="str">
        <f t="shared" si="3"/>
        <v/>
      </c>
    </row>
    <row r="97" spans="2:8" ht="14.5" x14ac:dyDescent="0.35">
      <c r="B97" s="1" t="str">
        <f t="shared" si="4"/>
        <v/>
      </c>
      <c r="C97" s="11" t="str">
        <f>IF(B97="","",IF(OR('Home Equity Loan Amortization'!$E$20=26,'Home Equity Loan Amortization'!$E$20=52),IF('Home Equity Loan Amortization'!$E$20=26,IF(B97=1,'Home Equity Loan Amortization'!$I$13,C96+14),IF('Home Equity Loan Amortization'!$E$20=52,IF(B97=1,'Home Equity Loan Amortization'!$I$13,C96+7),"n/a")),IF('Home Equity Loan Amortization'!$E$20=24,DATE(YEAR('Home Equity Loan Amortization'!$I$13),MONTH('Home Equity Loan Amortization'!$I$13)+(B97-1)/2+IF(AND(DAY('Home Equity Loan Amortization'!$I$13)&gt;=15,MOD(B97,2)=0),1,0),IF(MOD(B97,2)=0,IF(DAY('Home Equity Loan Amortization'!$I$13)&gt;=15,DAY('Home Equity Loan Amortization'!$I$13)-14,DAY('Home Equity Loan Amortization'!$I$13)+14),DAY('Home Equity Loan Amortization'!$I$13))),IF(DAY(DATE(YEAR('Home Equity Loan Amortization'!$I$13),MONTH('Home Equity Loan Amortization'!$I$13)+B97-1,DAY('Home Equity Loan Amortization'!$I$13)))&lt;&gt;DAY('Home Equity Loan Amortization'!$I$13),DATE(YEAR('Home Equity Loan Amortization'!$I$13),MONTH('Home Equity Loan Amortization'!$I$13)+B97,0),DATE(YEAR('Home Equity Loan Amortization'!$I$13),MONTH('Home Equity Loan Amortization'!$I$13)+B97-1,DAY('Home Equity Loan Amortization'!$I$13))))))</f>
        <v/>
      </c>
      <c r="D97" s="12" t="str">
        <f>IF(B97="","",'Home Equity Loan Amortization'!$I$10)</f>
        <v/>
      </c>
      <c r="E97" s="3" t="str">
        <f>IF(B97="","",ROUND((((1+D97/12)^(12/'Home Equity Loan Amortization'!$E$20))-1)*H96,2))</f>
        <v/>
      </c>
      <c r="F97" s="3" t="str">
        <f t="shared" si="5"/>
        <v/>
      </c>
      <c r="G97" s="1" t="str">
        <f t="shared" si="2"/>
        <v/>
      </c>
      <c r="H97" s="3" t="str">
        <f t="shared" si="3"/>
        <v/>
      </c>
    </row>
    <row r="98" spans="2:8" ht="14.5" x14ac:dyDescent="0.35">
      <c r="B98" s="1" t="str">
        <f t="shared" si="4"/>
        <v/>
      </c>
      <c r="C98" s="11" t="str">
        <f>IF(B98="","",IF(OR('Home Equity Loan Amortization'!$E$20=26,'Home Equity Loan Amortization'!$E$20=52),IF('Home Equity Loan Amortization'!$E$20=26,IF(B98=1,'Home Equity Loan Amortization'!$I$13,C97+14),IF('Home Equity Loan Amortization'!$E$20=52,IF(B98=1,'Home Equity Loan Amortization'!$I$13,C97+7),"n/a")),IF('Home Equity Loan Amortization'!$E$20=24,DATE(YEAR('Home Equity Loan Amortization'!$I$13),MONTH('Home Equity Loan Amortization'!$I$13)+(B98-1)/2+IF(AND(DAY('Home Equity Loan Amortization'!$I$13)&gt;=15,MOD(B98,2)=0),1,0),IF(MOD(B98,2)=0,IF(DAY('Home Equity Loan Amortization'!$I$13)&gt;=15,DAY('Home Equity Loan Amortization'!$I$13)-14,DAY('Home Equity Loan Amortization'!$I$13)+14),DAY('Home Equity Loan Amortization'!$I$13))),IF(DAY(DATE(YEAR('Home Equity Loan Amortization'!$I$13),MONTH('Home Equity Loan Amortization'!$I$13)+B98-1,DAY('Home Equity Loan Amortization'!$I$13)))&lt;&gt;DAY('Home Equity Loan Amortization'!$I$13),DATE(YEAR('Home Equity Loan Amortization'!$I$13),MONTH('Home Equity Loan Amortization'!$I$13)+B98,0),DATE(YEAR('Home Equity Loan Amortization'!$I$13),MONTH('Home Equity Loan Amortization'!$I$13)+B98-1,DAY('Home Equity Loan Amortization'!$I$13))))))</f>
        <v/>
      </c>
      <c r="D98" s="12" t="str">
        <f>IF(B98="","",'Home Equity Loan Amortization'!$I$10)</f>
        <v/>
      </c>
      <c r="E98" s="3" t="str">
        <f>IF(B98="","",ROUND((((1+D98/12)^(12/'Home Equity Loan Amortization'!$E$20))-1)*H97,2))</f>
        <v/>
      </c>
      <c r="F98" s="3" t="str">
        <f t="shared" si="5"/>
        <v/>
      </c>
      <c r="G98" s="1" t="str">
        <f t="shared" si="2"/>
        <v/>
      </c>
      <c r="H98" s="3" t="str">
        <f t="shared" si="3"/>
        <v/>
      </c>
    </row>
    <row r="99" spans="2:8" ht="14.5" x14ac:dyDescent="0.35">
      <c r="B99" s="1" t="str">
        <f t="shared" si="4"/>
        <v/>
      </c>
      <c r="C99" s="11" t="str">
        <f>IF(B99="","",IF(OR('Home Equity Loan Amortization'!$E$20=26,'Home Equity Loan Amortization'!$E$20=52),IF('Home Equity Loan Amortization'!$E$20=26,IF(B99=1,'Home Equity Loan Amortization'!$I$13,C98+14),IF('Home Equity Loan Amortization'!$E$20=52,IF(B99=1,'Home Equity Loan Amortization'!$I$13,C98+7),"n/a")),IF('Home Equity Loan Amortization'!$E$20=24,DATE(YEAR('Home Equity Loan Amortization'!$I$13),MONTH('Home Equity Loan Amortization'!$I$13)+(B99-1)/2+IF(AND(DAY('Home Equity Loan Amortization'!$I$13)&gt;=15,MOD(B99,2)=0),1,0),IF(MOD(B99,2)=0,IF(DAY('Home Equity Loan Amortization'!$I$13)&gt;=15,DAY('Home Equity Loan Amortization'!$I$13)-14,DAY('Home Equity Loan Amortization'!$I$13)+14),DAY('Home Equity Loan Amortization'!$I$13))),IF(DAY(DATE(YEAR('Home Equity Loan Amortization'!$I$13),MONTH('Home Equity Loan Amortization'!$I$13)+B99-1,DAY('Home Equity Loan Amortization'!$I$13)))&lt;&gt;DAY('Home Equity Loan Amortization'!$I$13),DATE(YEAR('Home Equity Loan Amortization'!$I$13),MONTH('Home Equity Loan Amortization'!$I$13)+B99,0),DATE(YEAR('Home Equity Loan Amortization'!$I$13),MONTH('Home Equity Loan Amortization'!$I$13)+B99-1,DAY('Home Equity Loan Amortization'!$I$13))))))</f>
        <v/>
      </c>
      <c r="D99" s="12" t="str">
        <f>IF(B99="","",'Home Equity Loan Amortization'!$I$10)</f>
        <v/>
      </c>
      <c r="E99" s="3" t="str">
        <f>IF(B99="","",ROUND((((1+D99/12)^(12/'Home Equity Loan Amortization'!$E$20))-1)*H98,2))</f>
        <v/>
      </c>
      <c r="F99" s="3" t="str">
        <f t="shared" si="5"/>
        <v/>
      </c>
      <c r="G99" s="1" t="str">
        <f t="shared" si="2"/>
        <v/>
      </c>
      <c r="H99" s="3" t="str">
        <f t="shared" si="3"/>
        <v/>
      </c>
    </row>
    <row r="100" spans="2:8" ht="14.5" x14ac:dyDescent="0.35">
      <c r="B100" s="1" t="str">
        <f t="shared" si="4"/>
        <v/>
      </c>
      <c r="C100" s="11" t="str">
        <f>IF(B100="","",IF(OR('Home Equity Loan Amortization'!$E$20=26,'Home Equity Loan Amortization'!$E$20=52),IF('Home Equity Loan Amortization'!$E$20=26,IF(B100=1,'Home Equity Loan Amortization'!$I$13,C99+14),IF('Home Equity Loan Amortization'!$E$20=52,IF(B100=1,'Home Equity Loan Amortization'!$I$13,C99+7),"n/a")),IF('Home Equity Loan Amortization'!$E$20=24,DATE(YEAR('Home Equity Loan Amortization'!$I$13),MONTH('Home Equity Loan Amortization'!$I$13)+(B100-1)/2+IF(AND(DAY('Home Equity Loan Amortization'!$I$13)&gt;=15,MOD(B100,2)=0),1,0),IF(MOD(B100,2)=0,IF(DAY('Home Equity Loan Amortization'!$I$13)&gt;=15,DAY('Home Equity Loan Amortization'!$I$13)-14,DAY('Home Equity Loan Amortization'!$I$13)+14),DAY('Home Equity Loan Amortization'!$I$13))),IF(DAY(DATE(YEAR('Home Equity Loan Amortization'!$I$13),MONTH('Home Equity Loan Amortization'!$I$13)+B100-1,DAY('Home Equity Loan Amortization'!$I$13)))&lt;&gt;DAY('Home Equity Loan Amortization'!$I$13),DATE(YEAR('Home Equity Loan Amortization'!$I$13),MONTH('Home Equity Loan Amortization'!$I$13)+B100,0),DATE(YEAR('Home Equity Loan Amortization'!$I$13),MONTH('Home Equity Loan Amortization'!$I$13)+B100-1,DAY('Home Equity Loan Amortization'!$I$13))))))</f>
        <v/>
      </c>
      <c r="D100" s="12" t="str">
        <f>IF(B100="","",'Home Equity Loan Amortization'!$I$10)</f>
        <v/>
      </c>
      <c r="E100" s="3" t="str">
        <f>IF(B100="","",ROUND((((1+D100/12)^(12/'Home Equity Loan Amortization'!$E$20))-1)*H99,2))</f>
        <v/>
      </c>
      <c r="F100" s="3" t="str">
        <f t="shared" si="5"/>
        <v/>
      </c>
      <c r="G100" s="1" t="str">
        <f t="shared" si="2"/>
        <v/>
      </c>
      <c r="H100" s="3" t="str">
        <f t="shared" si="3"/>
        <v/>
      </c>
    </row>
    <row r="101" spans="2:8" ht="14.5" x14ac:dyDescent="0.35">
      <c r="B101" s="1" t="str">
        <f t="shared" si="4"/>
        <v/>
      </c>
      <c r="C101" s="11" t="str">
        <f>IF(B101="","",IF(OR('Home Equity Loan Amortization'!$E$20=26,'Home Equity Loan Amortization'!$E$20=52),IF('Home Equity Loan Amortization'!$E$20=26,IF(B101=1,'Home Equity Loan Amortization'!$I$13,C100+14),IF('Home Equity Loan Amortization'!$E$20=52,IF(B101=1,'Home Equity Loan Amortization'!$I$13,C100+7),"n/a")),IF('Home Equity Loan Amortization'!$E$20=24,DATE(YEAR('Home Equity Loan Amortization'!$I$13),MONTH('Home Equity Loan Amortization'!$I$13)+(B101-1)/2+IF(AND(DAY('Home Equity Loan Amortization'!$I$13)&gt;=15,MOD(B101,2)=0),1,0),IF(MOD(B101,2)=0,IF(DAY('Home Equity Loan Amortization'!$I$13)&gt;=15,DAY('Home Equity Loan Amortization'!$I$13)-14,DAY('Home Equity Loan Amortization'!$I$13)+14),DAY('Home Equity Loan Amortization'!$I$13))),IF(DAY(DATE(YEAR('Home Equity Loan Amortization'!$I$13),MONTH('Home Equity Loan Amortization'!$I$13)+B101-1,DAY('Home Equity Loan Amortization'!$I$13)))&lt;&gt;DAY('Home Equity Loan Amortization'!$I$13),DATE(YEAR('Home Equity Loan Amortization'!$I$13),MONTH('Home Equity Loan Amortization'!$I$13)+B101,0),DATE(YEAR('Home Equity Loan Amortization'!$I$13),MONTH('Home Equity Loan Amortization'!$I$13)+B101-1,DAY('Home Equity Loan Amortization'!$I$13))))))</f>
        <v/>
      </c>
      <c r="D101" s="12" t="str">
        <f>IF(B101="","",'Home Equity Loan Amortization'!$I$10)</f>
        <v/>
      </c>
      <c r="E101" s="3" t="str">
        <f>IF(B101="","",ROUND((((1+D101/12)^(12/'Home Equity Loan Amortization'!$E$20))-1)*H100,2))</f>
        <v/>
      </c>
      <c r="F101" s="3" t="str">
        <f t="shared" si="5"/>
        <v/>
      </c>
      <c r="G101" s="1" t="str">
        <f t="shared" si="2"/>
        <v/>
      </c>
      <c r="H101" s="3" t="str">
        <f t="shared" si="3"/>
        <v/>
      </c>
    </row>
    <row r="102" spans="2:8" ht="14.5" x14ac:dyDescent="0.35">
      <c r="B102" s="1" t="str">
        <f t="shared" si="4"/>
        <v/>
      </c>
      <c r="C102" s="11" t="str">
        <f>IF(B102="","",IF(OR('Home Equity Loan Amortization'!$E$20=26,'Home Equity Loan Amortization'!$E$20=52),IF('Home Equity Loan Amortization'!$E$20=26,IF(B102=1,'Home Equity Loan Amortization'!$I$13,C101+14),IF('Home Equity Loan Amortization'!$E$20=52,IF(B102=1,'Home Equity Loan Amortization'!$I$13,C101+7),"n/a")),IF('Home Equity Loan Amortization'!$E$20=24,DATE(YEAR('Home Equity Loan Amortization'!$I$13),MONTH('Home Equity Loan Amortization'!$I$13)+(B102-1)/2+IF(AND(DAY('Home Equity Loan Amortization'!$I$13)&gt;=15,MOD(B102,2)=0),1,0),IF(MOD(B102,2)=0,IF(DAY('Home Equity Loan Amortization'!$I$13)&gt;=15,DAY('Home Equity Loan Amortization'!$I$13)-14,DAY('Home Equity Loan Amortization'!$I$13)+14),DAY('Home Equity Loan Amortization'!$I$13))),IF(DAY(DATE(YEAR('Home Equity Loan Amortization'!$I$13),MONTH('Home Equity Loan Amortization'!$I$13)+B102-1,DAY('Home Equity Loan Amortization'!$I$13)))&lt;&gt;DAY('Home Equity Loan Amortization'!$I$13),DATE(YEAR('Home Equity Loan Amortization'!$I$13),MONTH('Home Equity Loan Amortization'!$I$13)+B102,0),DATE(YEAR('Home Equity Loan Amortization'!$I$13),MONTH('Home Equity Loan Amortization'!$I$13)+B102-1,DAY('Home Equity Loan Amortization'!$I$13))))))</f>
        <v/>
      </c>
      <c r="D102" s="12" t="str">
        <f>IF(B102="","",'Home Equity Loan Amortization'!$I$10)</f>
        <v/>
      </c>
      <c r="E102" s="3" t="str">
        <f>IF(B102="","",ROUND((((1+D102/12)^(12/'Home Equity Loan Amortization'!$E$20))-1)*H101,2))</f>
        <v/>
      </c>
      <c r="F102" s="3" t="str">
        <f t="shared" si="5"/>
        <v/>
      </c>
      <c r="G102" s="1" t="str">
        <f t="shared" si="2"/>
        <v/>
      </c>
      <c r="H102" s="3" t="str">
        <f t="shared" si="3"/>
        <v/>
      </c>
    </row>
    <row r="103" spans="2:8" ht="14.5" x14ac:dyDescent="0.35">
      <c r="B103" s="1" t="str">
        <f t="shared" si="4"/>
        <v/>
      </c>
      <c r="C103" s="11" t="str">
        <f>IF(B103="","",IF(OR('Home Equity Loan Amortization'!$E$20=26,'Home Equity Loan Amortization'!$E$20=52),IF('Home Equity Loan Amortization'!$E$20=26,IF(B103=1,'Home Equity Loan Amortization'!$I$13,C102+14),IF('Home Equity Loan Amortization'!$E$20=52,IF(B103=1,'Home Equity Loan Amortization'!$I$13,C102+7),"n/a")),IF('Home Equity Loan Amortization'!$E$20=24,DATE(YEAR('Home Equity Loan Amortization'!$I$13),MONTH('Home Equity Loan Amortization'!$I$13)+(B103-1)/2+IF(AND(DAY('Home Equity Loan Amortization'!$I$13)&gt;=15,MOD(B103,2)=0),1,0),IF(MOD(B103,2)=0,IF(DAY('Home Equity Loan Amortization'!$I$13)&gt;=15,DAY('Home Equity Loan Amortization'!$I$13)-14,DAY('Home Equity Loan Amortization'!$I$13)+14),DAY('Home Equity Loan Amortization'!$I$13))),IF(DAY(DATE(YEAR('Home Equity Loan Amortization'!$I$13),MONTH('Home Equity Loan Amortization'!$I$13)+B103-1,DAY('Home Equity Loan Amortization'!$I$13)))&lt;&gt;DAY('Home Equity Loan Amortization'!$I$13),DATE(YEAR('Home Equity Loan Amortization'!$I$13),MONTH('Home Equity Loan Amortization'!$I$13)+B103,0),DATE(YEAR('Home Equity Loan Amortization'!$I$13),MONTH('Home Equity Loan Amortization'!$I$13)+B103-1,DAY('Home Equity Loan Amortization'!$I$13))))))</f>
        <v/>
      </c>
      <c r="D103" s="12" t="str">
        <f>IF(B103="","",'Home Equity Loan Amortization'!$I$10)</f>
        <v/>
      </c>
      <c r="E103" s="3" t="str">
        <f>IF(B103="","",ROUND((((1+D103/12)^(12/'Home Equity Loan Amortization'!$E$20))-1)*H102,2))</f>
        <v/>
      </c>
      <c r="F103" s="3" t="str">
        <f t="shared" si="5"/>
        <v/>
      </c>
      <c r="G103" s="1" t="str">
        <f t="shared" si="2"/>
        <v/>
      </c>
      <c r="H103" s="3" t="str">
        <f t="shared" si="3"/>
        <v/>
      </c>
    </row>
    <row r="104" spans="2:8" ht="14.5" x14ac:dyDescent="0.35">
      <c r="B104" s="1" t="str">
        <f t="shared" si="4"/>
        <v/>
      </c>
      <c r="C104" s="11" t="str">
        <f>IF(B104="","",IF(OR('Home Equity Loan Amortization'!$E$20=26,'Home Equity Loan Amortization'!$E$20=52),IF('Home Equity Loan Amortization'!$E$20=26,IF(B104=1,'Home Equity Loan Amortization'!$I$13,C103+14),IF('Home Equity Loan Amortization'!$E$20=52,IF(B104=1,'Home Equity Loan Amortization'!$I$13,C103+7),"n/a")),IF('Home Equity Loan Amortization'!$E$20=24,DATE(YEAR('Home Equity Loan Amortization'!$I$13),MONTH('Home Equity Loan Amortization'!$I$13)+(B104-1)/2+IF(AND(DAY('Home Equity Loan Amortization'!$I$13)&gt;=15,MOD(B104,2)=0),1,0),IF(MOD(B104,2)=0,IF(DAY('Home Equity Loan Amortization'!$I$13)&gt;=15,DAY('Home Equity Loan Amortization'!$I$13)-14,DAY('Home Equity Loan Amortization'!$I$13)+14),DAY('Home Equity Loan Amortization'!$I$13))),IF(DAY(DATE(YEAR('Home Equity Loan Amortization'!$I$13),MONTH('Home Equity Loan Amortization'!$I$13)+B104-1,DAY('Home Equity Loan Amortization'!$I$13)))&lt;&gt;DAY('Home Equity Loan Amortization'!$I$13),DATE(YEAR('Home Equity Loan Amortization'!$I$13),MONTH('Home Equity Loan Amortization'!$I$13)+B104,0),DATE(YEAR('Home Equity Loan Amortization'!$I$13),MONTH('Home Equity Loan Amortization'!$I$13)+B104-1,DAY('Home Equity Loan Amortization'!$I$13))))))</f>
        <v/>
      </c>
      <c r="D104" s="12" t="str">
        <f>IF(B104="","",'Home Equity Loan Amortization'!$I$10)</f>
        <v/>
      </c>
      <c r="E104" s="3" t="str">
        <f>IF(B104="","",ROUND((((1+D104/12)^(12/'Home Equity Loan Amortization'!$E$20))-1)*H103,2))</f>
        <v/>
      </c>
      <c r="F104" s="3" t="str">
        <f t="shared" si="5"/>
        <v/>
      </c>
      <c r="G104" s="1" t="str">
        <f t="shared" si="2"/>
        <v/>
      </c>
      <c r="H104" s="3" t="str">
        <f t="shared" si="3"/>
        <v/>
      </c>
    </row>
    <row r="105" spans="2:8" ht="14.5" x14ac:dyDescent="0.35">
      <c r="B105" s="1" t="str">
        <f t="shared" si="4"/>
        <v/>
      </c>
      <c r="C105" s="11" t="str">
        <f>IF(B105="","",IF(OR('Home Equity Loan Amortization'!$E$20=26,'Home Equity Loan Amortization'!$E$20=52),IF('Home Equity Loan Amortization'!$E$20=26,IF(B105=1,'Home Equity Loan Amortization'!$I$13,C104+14),IF('Home Equity Loan Amortization'!$E$20=52,IF(B105=1,'Home Equity Loan Amortization'!$I$13,C104+7),"n/a")),IF('Home Equity Loan Amortization'!$E$20=24,DATE(YEAR('Home Equity Loan Amortization'!$I$13),MONTH('Home Equity Loan Amortization'!$I$13)+(B105-1)/2+IF(AND(DAY('Home Equity Loan Amortization'!$I$13)&gt;=15,MOD(B105,2)=0),1,0),IF(MOD(B105,2)=0,IF(DAY('Home Equity Loan Amortization'!$I$13)&gt;=15,DAY('Home Equity Loan Amortization'!$I$13)-14,DAY('Home Equity Loan Amortization'!$I$13)+14),DAY('Home Equity Loan Amortization'!$I$13))),IF(DAY(DATE(YEAR('Home Equity Loan Amortization'!$I$13),MONTH('Home Equity Loan Amortization'!$I$13)+B105-1,DAY('Home Equity Loan Amortization'!$I$13)))&lt;&gt;DAY('Home Equity Loan Amortization'!$I$13),DATE(YEAR('Home Equity Loan Amortization'!$I$13),MONTH('Home Equity Loan Amortization'!$I$13)+B105,0),DATE(YEAR('Home Equity Loan Amortization'!$I$13),MONTH('Home Equity Loan Amortization'!$I$13)+B105-1,DAY('Home Equity Loan Amortization'!$I$13))))))</f>
        <v/>
      </c>
      <c r="D105" s="12" t="str">
        <f>IF(B105="","",'Home Equity Loan Amortization'!$I$10)</f>
        <v/>
      </c>
      <c r="E105" s="3" t="str">
        <f>IF(B105="","",ROUND((((1+D105/12)^(12/'Home Equity Loan Amortization'!$E$20))-1)*H104,2))</f>
        <v/>
      </c>
      <c r="F105" s="3" t="str">
        <f t="shared" si="5"/>
        <v/>
      </c>
      <c r="G105" s="1" t="str">
        <f t="shared" si="2"/>
        <v/>
      </c>
      <c r="H105" s="3" t="str">
        <f t="shared" si="3"/>
        <v/>
      </c>
    </row>
    <row r="106" spans="2:8" ht="14.5" x14ac:dyDescent="0.35">
      <c r="B106" s="1" t="str">
        <f t="shared" si="4"/>
        <v/>
      </c>
      <c r="C106" s="11" t="str">
        <f>IF(B106="","",IF(OR('Home Equity Loan Amortization'!$E$20=26,'Home Equity Loan Amortization'!$E$20=52),IF('Home Equity Loan Amortization'!$E$20=26,IF(B106=1,'Home Equity Loan Amortization'!$I$13,C105+14),IF('Home Equity Loan Amortization'!$E$20=52,IF(B106=1,'Home Equity Loan Amortization'!$I$13,C105+7),"n/a")),IF('Home Equity Loan Amortization'!$E$20=24,DATE(YEAR('Home Equity Loan Amortization'!$I$13),MONTH('Home Equity Loan Amortization'!$I$13)+(B106-1)/2+IF(AND(DAY('Home Equity Loan Amortization'!$I$13)&gt;=15,MOD(B106,2)=0),1,0),IF(MOD(B106,2)=0,IF(DAY('Home Equity Loan Amortization'!$I$13)&gt;=15,DAY('Home Equity Loan Amortization'!$I$13)-14,DAY('Home Equity Loan Amortization'!$I$13)+14),DAY('Home Equity Loan Amortization'!$I$13))),IF(DAY(DATE(YEAR('Home Equity Loan Amortization'!$I$13),MONTH('Home Equity Loan Amortization'!$I$13)+B106-1,DAY('Home Equity Loan Amortization'!$I$13)))&lt;&gt;DAY('Home Equity Loan Amortization'!$I$13),DATE(YEAR('Home Equity Loan Amortization'!$I$13),MONTH('Home Equity Loan Amortization'!$I$13)+B106,0),DATE(YEAR('Home Equity Loan Amortization'!$I$13),MONTH('Home Equity Loan Amortization'!$I$13)+B106-1,DAY('Home Equity Loan Amortization'!$I$13))))))</f>
        <v/>
      </c>
      <c r="D106" s="12" t="str">
        <f>IF(B106="","",'Home Equity Loan Amortization'!$I$10)</f>
        <v/>
      </c>
      <c r="E106" s="3" t="str">
        <f>IF(B106="","",ROUND((((1+D106/12)^(12/'Home Equity Loan Amortization'!$E$20))-1)*H105,2))</f>
        <v/>
      </c>
      <c r="F106" s="3" t="str">
        <f t="shared" si="5"/>
        <v/>
      </c>
      <c r="G106" s="1" t="str">
        <f t="shared" si="2"/>
        <v/>
      </c>
      <c r="H106" s="3" t="str">
        <f t="shared" si="3"/>
        <v/>
      </c>
    </row>
    <row r="107" spans="2:8" ht="14.5" x14ac:dyDescent="0.35">
      <c r="B107" s="1" t="str">
        <f t="shared" si="4"/>
        <v/>
      </c>
      <c r="C107" s="11" t="str">
        <f>IF(B107="","",IF(OR('Home Equity Loan Amortization'!$E$20=26,'Home Equity Loan Amortization'!$E$20=52),IF('Home Equity Loan Amortization'!$E$20=26,IF(B107=1,'Home Equity Loan Amortization'!$I$13,C106+14),IF('Home Equity Loan Amortization'!$E$20=52,IF(B107=1,'Home Equity Loan Amortization'!$I$13,C106+7),"n/a")),IF('Home Equity Loan Amortization'!$E$20=24,DATE(YEAR('Home Equity Loan Amortization'!$I$13),MONTH('Home Equity Loan Amortization'!$I$13)+(B107-1)/2+IF(AND(DAY('Home Equity Loan Amortization'!$I$13)&gt;=15,MOD(B107,2)=0),1,0),IF(MOD(B107,2)=0,IF(DAY('Home Equity Loan Amortization'!$I$13)&gt;=15,DAY('Home Equity Loan Amortization'!$I$13)-14,DAY('Home Equity Loan Amortization'!$I$13)+14),DAY('Home Equity Loan Amortization'!$I$13))),IF(DAY(DATE(YEAR('Home Equity Loan Amortization'!$I$13),MONTH('Home Equity Loan Amortization'!$I$13)+B107-1,DAY('Home Equity Loan Amortization'!$I$13)))&lt;&gt;DAY('Home Equity Loan Amortization'!$I$13),DATE(YEAR('Home Equity Loan Amortization'!$I$13),MONTH('Home Equity Loan Amortization'!$I$13)+B107,0),DATE(YEAR('Home Equity Loan Amortization'!$I$13),MONTH('Home Equity Loan Amortization'!$I$13)+B107-1,DAY('Home Equity Loan Amortization'!$I$13))))))</f>
        <v/>
      </c>
      <c r="D107" s="12" t="str">
        <f>IF(B107="","",'Home Equity Loan Amortization'!$I$10)</f>
        <v/>
      </c>
      <c r="E107" s="3" t="str">
        <f>IF(B107="","",ROUND((((1+D107/12)^(12/'Home Equity Loan Amortization'!$E$20))-1)*H106,2))</f>
        <v/>
      </c>
      <c r="F107" s="3" t="str">
        <f t="shared" si="5"/>
        <v/>
      </c>
      <c r="G107" s="1" t="str">
        <f t="shared" si="2"/>
        <v/>
      </c>
      <c r="H107" s="3" t="str">
        <f t="shared" si="3"/>
        <v/>
      </c>
    </row>
    <row r="108" spans="2:8" ht="14.5" x14ac:dyDescent="0.35">
      <c r="B108" s="1" t="str">
        <f t="shared" si="4"/>
        <v/>
      </c>
      <c r="C108" s="11" t="str">
        <f>IF(B108="","",IF(OR('Home Equity Loan Amortization'!$E$20=26,'Home Equity Loan Amortization'!$E$20=52),IF('Home Equity Loan Amortization'!$E$20=26,IF(B108=1,'Home Equity Loan Amortization'!$I$13,C107+14),IF('Home Equity Loan Amortization'!$E$20=52,IF(B108=1,'Home Equity Loan Amortization'!$I$13,C107+7),"n/a")),IF('Home Equity Loan Amortization'!$E$20=24,DATE(YEAR('Home Equity Loan Amortization'!$I$13),MONTH('Home Equity Loan Amortization'!$I$13)+(B108-1)/2+IF(AND(DAY('Home Equity Loan Amortization'!$I$13)&gt;=15,MOD(B108,2)=0),1,0),IF(MOD(B108,2)=0,IF(DAY('Home Equity Loan Amortization'!$I$13)&gt;=15,DAY('Home Equity Loan Amortization'!$I$13)-14,DAY('Home Equity Loan Amortization'!$I$13)+14),DAY('Home Equity Loan Amortization'!$I$13))),IF(DAY(DATE(YEAR('Home Equity Loan Amortization'!$I$13),MONTH('Home Equity Loan Amortization'!$I$13)+B108-1,DAY('Home Equity Loan Amortization'!$I$13)))&lt;&gt;DAY('Home Equity Loan Amortization'!$I$13),DATE(YEAR('Home Equity Loan Amortization'!$I$13),MONTH('Home Equity Loan Amortization'!$I$13)+B108,0),DATE(YEAR('Home Equity Loan Amortization'!$I$13),MONTH('Home Equity Loan Amortization'!$I$13)+B108-1,DAY('Home Equity Loan Amortization'!$I$13))))))</f>
        <v/>
      </c>
      <c r="D108" s="12" t="str">
        <f>IF(B108="","",'Home Equity Loan Amortization'!$I$10)</f>
        <v/>
      </c>
      <c r="E108" s="3" t="str">
        <f>IF(B108="","",ROUND((((1+D108/12)^(12/'Home Equity Loan Amortization'!$E$20))-1)*H107,2))</f>
        <v/>
      </c>
      <c r="F108" s="3" t="str">
        <f t="shared" si="5"/>
        <v/>
      </c>
      <c r="G108" s="1" t="str">
        <f t="shared" si="2"/>
        <v/>
      </c>
      <c r="H108" s="3" t="str">
        <f t="shared" si="3"/>
        <v/>
      </c>
    </row>
    <row r="109" spans="2:8" ht="14.5" x14ac:dyDescent="0.35">
      <c r="B109" s="1" t="str">
        <f t="shared" si="4"/>
        <v/>
      </c>
      <c r="C109" s="11" t="str">
        <f>IF(B109="","",IF(OR('Home Equity Loan Amortization'!$E$20=26,'Home Equity Loan Amortization'!$E$20=52),IF('Home Equity Loan Amortization'!$E$20=26,IF(B109=1,'Home Equity Loan Amortization'!$I$13,C108+14),IF('Home Equity Loan Amortization'!$E$20=52,IF(B109=1,'Home Equity Loan Amortization'!$I$13,C108+7),"n/a")),IF('Home Equity Loan Amortization'!$E$20=24,DATE(YEAR('Home Equity Loan Amortization'!$I$13),MONTH('Home Equity Loan Amortization'!$I$13)+(B109-1)/2+IF(AND(DAY('Home Equity Loan Amortization'!$I$13)&gt;=15,MOD(B109,2)=0),1,0),IF(MOD(B109,2)=0,IF(DAY('Home Equity Loan Amortization'!$I$13)&gt;=15,DAY('Home Equity Loan Amortization'!$I$13)-14,DAY('Home Equity Loan Amortization'!$I$13)+14),DAY('Home Equity Loan Amortization'!$I$13))),IF(DAY(DATE(YEAR('Home Equity Loan Amortization'!$I$13),MONTH('Home Equity Loan Amortization'!$I$13)+B109-1,DAY('Home Equity Loan Amortization'!$I$13)))&lt;&gt;DAY('Home Equity Loan Amortization'!$I$13),DATE(YEAR('Home Equity Loan Amortization'!$I$13),MONTH('Home Equity Loan Amortization'!$I$13)+B109,0),DATE(YEAR('Home Equity Loan Amortization'!$I$13),MONTH('Home Equity Loan Amortization'!$I$13)+B109-1,DAY('Home Equity Loan Amortization'!$I$13))))))</f>
        <v/>
      </c>
      <c r="D109" s="12" t="str">
        <f>IF(B109="","",'Home Equity Loan Amortization'!$I$10)</f>
        <v/>
      </c>
      <c r="E109" s="3" t="str">
        <f>IF(B109="","",ROUND((((1+D109/12)^(12/'Home Equity Loan Amortization'!$E$20))-1)*H108,2))</f>
        <v/>
      </c>
      <c r="F109" s="3" t="str">
        <f t="shared" si="5"/>
        <v/>
      </c>
      <c r="G109" s="1" t="str">
        <f t="shared" si="2"/>
        <v/>
      </c>
      <c r="H109" s="3" t="str">
        <f t="shared" si="3"/>
        <v/>
      </c>
    </row>
    <row r="110" spans="2:8" ht="14.5" x14ac:dyDescent="0.35">
      <c r="B110" s="1" t="str">
        <f t="shared" si="4"/>
        <v/>
      </c>
      <c r="C110" s="11" t="str">
        <f>IF(B110="","",IF(OR('Home Equity Loan Amortization'!$E$20=26,'Home Equity Loan Amortization'!$E$20=52),IF('Home Equity Loan Amortization'!$E$20=26,IF(B110=1,'Home Equity Loan Amortization'!$I$13,C109+14),IF('Home Equity Loan Amortization'!$E$20=52,IF(B110=1,'Home Equity Loan Amortization'!$I$13,C109+7),"n/a")),IF('Home Equity Loan Amortization'!$E$20=24,DATE(YEAR('Home Equity Loan Amortization'!$I$13),MONTH('Home Equity Loan Amortization'!$I$13)+(B110-1)/2+IF(AND(DAY('Home Equity Loan Amortization'!$I$13)&gt;=15,MOD(B110,2)=0),1,0),IF(MOD(B110,2)=0,IF(DAY('Home Equity Loan Amortization'!$I$13)&gt;=15,DAY('Home Equity Loan Amortization'!$I$13)-14,DAY('Home Equity Loan Amortization'!$I$13)+14),DAY('Home Equity Loan Amortization'!$I$13))),IF(DAY(DATE(YEAR('Home Equity Loan Amortization'!$I$13),MONTH('Home Equity Loan Amortization'!$I$13)+B110-1,DAY('Home Equity Loan Amortization'!$I$13)))&lt;&gt;DAY('Home Equity Loan Amortization'!$I$13),DATE(YEAR('Home Equity Loan Amortization'!$I$13),MONTH('Home Equity Loan Amortization'!$I$13)+B110,0),DATE(YEAR('Home Equity Loan Amortization'!$I$13),MONTH('Home Equity Loan Amortization'!$I$13)+B110-1,DAY('Home Equity Loan Amortization'!$I$13))))))</f>
        <v/>
      </c>
      <c r="D110" s="12" t="str">
        <f>IF(B110="","",'Home Equity Loan Amortization'!$I$10)</f>
        <v/>
      </c>
      <c r="E110" s="3" t="str">
        <f>IF(B110="","",ROUND((((1+D110/12)^(12/'Home Equity Loan Amortization'!$E$20))-1)*H109,2))</f>
        <v/>
      </c>
      <c r="F110" s="3" t="str">
        <f t="shared" si="5"/>
        <v/>
      </c>
      <c r="G110" s="1" t="str">
        <f t="shared" si="2"/>
        <v/>
      </c>
      <c r="H110" s="3" t="str">
        <f t="shared" si="3"/>
        <v/>
      </c>
    </row>
    <row r="111" spans="2:8" ht="14.5" x14ac:dyDescent="0.35">
      <c r="B111" s="1" t="str">
        <f t="shared" si="4"/>
        <v/>
      </c>
      <c r="C111" s="11" t="str">
        <f>IF(B111="","",IF(OR('Home Equity Loan Amortization'!$E$20=26,'Home Equity Loan Amortization'!$E$20=52),IF('Home Equity Loan Amortization'!$E$20=26,IF(B111=1,'Home Equity Loan Amortization'!$I$13,C110+14),IF('Home Equity Loan Amortization'!$E$20=52,IF(B111=1,'Home Equity Loan Amortization'!$I$13,C110+7),"n/a")),IF('Home Equity Loan Amortization'!$E$20=24,DATE(YEAR('Home Equity Loan Amortization'!$I$13),MONTH('Home Equity Loan Amortization'!$I$13)+(B111-1)/2+IF(AND(DAY('Home Equity Loan Amortization'!$I$13)&gt;=15,MOD(B111,2)=0),1,0),IF(MOD(B111,2)=0,IF(DAY('Home Equity Loan Amortization'!$I$13)&gt;=15,DAY('Home Equity Loan Amortization'!$I$13)-14,DAY('Home Equity Loan Amortization'!$I$13)+14),DAY('Home Equity Loan Amortization'!$I$13))),IF(DAY(DATE(YEAR('Home Equity Loan Amortization'!$I$13),MONTH('Home Equity Loan Amortization'!$I$13)+B111-1,DAY('Home Equity Loan Amortization'!$I$13)))&lt;&gt;DAY('Home Equity Loan Amortization'!$I$13),DATE(YEAR('Home Equity Loan Amortization'!$I$13),MONTH('Home Equity Loan Amortization'!$I$13)+B111,0),DATE(YEAR('Home Equity Loan Amortization'!$I$13),MONTH('Home Equity Loan Amortization'!$I$13)+B111-1,DAY('Home Equity Loan Amortization'!$I$13))))))</f>
        <v/>
      </c>
      <c r="D111" s="12" t="str">
        <f>IF(B111="","",'Home Equity Loan Amortization'!$I$10)</f>
        <v/>
      </c>
      <c r="E111" s="3" t="str">
        <f>IF(B111="","",ROUND((((1+D111/12)^(12/'Home Equity Loan Amortization'!$E$20))-1)*H110,2))</f>
        <v/>
      </c>
      <c r="F111" s="3" t="str">
        <f t="shared" si="5"/>
        <v/>
      </c>
      <c r="G111" s="1" t="str">
        <f t="shared" si="2"/>
        <v/>
      </c>
      <c r="H111" s="3" t="str">
        <f t="shared" si="3"/>
        <v/>
      </c>
    </row>
    <row r="112" spans="2:8" ht="14.5" x14ac:dyDescent="0.35">
      <c r="B112" s="1" t="str">
        <f t="shared" si="4"/>
        <v/>
      </c>
      <c r="C112" s="11" t="str">
        <f>IF(B112="","",IF(OR('Home Equity Loan Amortization'!$E$20=26,'Home Equity Loan Amortization'!$E$20=52),IF('Home Equity Loan Amortization'!$E$20=26,IF(B112=1,'Home Equity Loan Amortization'!$I$13,C111+14),IF('Home Equity Loan Amortization'!$E$20=52,IF(B112=1,'Home Equity Loan Amortization'!$I$13,C111+7),"n/a")),IF('Home Equity Loan Amortization'!$E$20=24,DATE(YEAR('Home Equity Loan Amortization'!$I$13),MONTH('Home Equity Loan Amortization'!$I$13)+(B112-1)/2+IF(AND(DAY('Home Equity Loan Amortization'!$I$13)&gt;=15,MOD(B112,2)=0),1,0),IF(MOD(B112,2)=0,IF(DAY('Home Equity Loan Amortization'!$I$13)&gt;=15,DAY('Home Equity Loan Amortization'!$I$13)-14,DAY('Home Equity Loan Amortization'!$I$13)+14),DAY('Home Equity Loan Amortization'!$I$13))),IF(DAY(DATE(YEAR('Home Equity Loan Amortization'!$I$13),MONTH('Home Equity Loan Amortization'!$I$13)+B112-1,DAY('Home Equity Loan Amortization'!$I$13)))&lt;&gt;DAY('Home Equity Loan Amortization'!$I$13),DATE(YEAR('Home Equity Loan Amortization'!$I$13),MONTH('Home Equity Loan Amortization'!$I$13)+B112,0),DATE(YEAR('Home Equity Loan Amortization'!$I$13),MONTH('Home Equity Loan Amortization'!$I$13)+B112-1,DAY('Home Equity Loan Amortization'!$I$13))))))</f>
        <v/>
      </c>
      <c r="D112" s="12" t="str">
        <f>IF(B112="","",'Home Equity Loan Amortization'!$I$10)</f>
        <v/>
      </c>
      <c r="E112" s="3" t="str">
        <f>IF(B112="","",ROUND((((1+D112/12)^(12/'Home Equity Loan Amortization'!$E$20))-1)*H111,2))</f>
        <v/>
      </c>
      <c r="F112" s="3" t="str">
        <f t="shared" si="5"/>
        <v/>
      </c>
      <c r="G112" s="1" t="str">
        <f t="shared" si="2"/>
        <v/>
      </c>
      <c r="H112" s="3" t="str">
        <f t="shared" si="3"/>
        <v/>
      </c>
    </row>
    <row r="113" spans="2:8" ht="14.5" x14ac:dyDescent="0.35">
      <c r="B113" s="1" t="str">
        <f t="shared" si="4"/>
        <v/>
      </c>
      <c r="C113" s="11" t="str">
        <f>IF(B113="","",IF(OR('Home Equity Loan Amortization'!$E$20=26,'Home Equity Loan Amortization'!$E$20=52),IF('Home Equity Loan Amortization'!$E$20=26,IF(B113=1,'Home Equity Loan Amortization'!$I$13,C112+14),IF('Home Equity Loan Amortization'!$E$20=52,IF(B113=1,'Home Equity Loan Amortization'!$I$13,C112+7),"n/a")),IF('Home Equity Loan Amortization'!$E$20=24,DATE(YEAR('Home Equity Loan Amortization'!$I$13),MONTH('Home Equity Loan Amortization'!$I$13)+(B113-1)/2+IF(AND(DAY('Home Equity Loan Amortization'!$I$13)&gt;=15,MOD(B113,2)=0),1,0),IF(MOD(B113,2)=0,IF(DAY('Home Equity Loan Amortization'!$I$13)&gt;=15,DAY('Home Equity Loan Amortization'!$I$13)-14,DAY('Home Equity Loan Amortization'!$I$13)+14),DAY('Home Equity Loan Amortization'!$I$13))),IF(DAY(DATE(YEAR('Home Equity Loan Amortization'!$I$13),MONTH('Home Equity Loan Amortization'!$I$13)+B113-1,DAY('Home Equity Loan Amortization'!$I$13)))&lt;&gt;DAY('Home Equity Loan Amortization'!$I$13),DATE(YEAR('Home Equity Loan Amortization'!$I$13),MONTH('Home Equity Loan Amortization'!$I$13)+B113,0),DATE(YEAR('Home Equity Loan Amortization'!$I$13),MONTH('Home Equity Loan Amortization'!$I$13)+B113-1,DAY('Home Equity Loan Amortization'!$I$13))))))</f>
        <v/>
      </c>
      <c r="D113" s="12" t="str">
        <f>IF(B113="","",'Home Equity Loan Amortization'!$I$10)</f>
        <v/>
      </c>
      <c r="E113" s="3" t="str">
        <f>IF(B113="","",ROUND((((1+D113/12)^(12/'Home Equity Loan Amortization'!$E$20))-1)*H112,2))</f>
        <v/>
      </c>
      <c r="F113" s="3" t="str">
        <f t="shared" si="5"/>
        <v/>
      </c>
      <c r="G113" s="1" t="str">
        <f t="shared" si="2"/>
        <v/>
      </c>
      <c r="H113" s="3" t="str">
        <f t="shared" si="3"/>
        <v/>
      </c>
    </row>
    <row r="114" spans="2:8" ht="14.5" x14ac:dyDescent="0.35">
      <c r="B114" s="1" t="str">
        <f t="shared" si="4"/>
        <v/>
      </c>
      <c r="C114" s="11" t="str">
        <f>IF(B114="","",IF(OR('Home Equity Loan Amortization'!$E$20=26,'Home Equity Loan Amortization'!$E$20=52),IF('Home Equity Loan Amortization'!$E$20=26,IF(B114=1,'Home Equity Loan Amortization'!$I$13,C113+14),IF('Home Equity Loan Amortization'!$E$20=52,IF(B114=1,'Home Equity Loan Amortization'!$I$13,C113+7),"n/a")),IF('Home Equity Loan Amortization'!$E$20=24,DATE(YEAR('Home Equity Loan Amortization'!$I$13),MONTH('Home Equity Loan Amortization'!$I$13)+(B114-1)/2+IF(AND(DAY('Home Equity Loan Amortization'!$I$13)&gt;=15,MOD(B114,2)=0),1,0),IF(MOD(B114,2)=0,IF(DAY('Home Equity Loan Amortization'!$I$13)&gt;=15,DAY('Home Equity Loan Amortization'!$I$13)-14,DAY('Home Equity Loan Amortization'!$I$13)+14),DAY('Home Equity Loan Amortization'!$I$13))),IF(DAY(DATE(YEAR('Home Equity Loan Amortization'!$I$13),MONTH('Home Equity Loan Amortization'!$I$13)+B114-1,DAY('Home Equity Loan Amortization'!$I$13)))&lt;&gt;DAY('Home Equity Loan Amortization'!$I$13),DATE(YEAR('Home Equity Loan Amortization'!$I$13),MONTH('Home Equity Loan Amortization'!$I$13)+B114,0),DATE(YEAR('Home Equity Loan Amortization'!$I$13),MONTH('Home Equity Loan Amortization'!$I$13)+B114-1,DAY('Home Equity Loan Amortization'!$I$13))))))</f>
        <v/>
      </c>
      <c r="D114" s="12" t="str">
        <f>IF(B114="","",'Home Equity Loan Amortization'!$I$10)</f>
        <v/>
      </c>
      <c r="E114" s="3" t="str">
        <f>IF(B114="","",ROUND((((1+D114/12)^(12/'Home Equity Loan Amortization'!$E$20))-1)*H113,2))</f>
        <v/>
      </c>
      <c r="F114" s="3" t="str">
        <f t="shared" si="5"/>
        <v/>
      </c>
      <c r="G114" s="1" t="str">
        <f t="shared" si="2"/>
        <v/>
      </c>
      <c r="H114" s="3" t="str">
        <f t="shared" si="3"/>
        <v/>
      </c>
    </row>
    <row r="115" spans="2:8" ht="14.5" x14ac:dyDescent="0.35">
      <c r="B115" s="1" t="str">
        <f t="shared" si="4"/>
        <v/>
      </c>
      <c r="C115" s="11" t="str">
        <f>IF(B115="","",IF(OR('Home Equity Loan Amortization'!$E$20=26,'Home Equity Loan Amortization'!$E$20=52),IF('Home Equity Loan Amortization'!$E$20=26,IF(B115=1,'Home Equity Loan Amortization'!$I$13,C114+14),IF('Home Equity Loan Amortization'!$E$20=52,IF(B115=1,'Home Equity Loan Amortization'!$I$13,C114+7),"n/a")),IF('Home Equity Loan Amortization'!$E$20=24,DATE(YEAR('Home Equity Loan Amortization'!$I$13),MONTH('Home Equity Loan Amortization'!$I$13)+(B115-1)/2+IF(AND(DAY('Home Equity Loan Amortization'!$I$13)&gt;=15,MOD(B115,2)=0),1,0),IF(MOD(B115,2)=0,IF(DAY('Home Equity Loan Amortization'!$I$13)&gt;=15,DAY('Home Equity Loan Amortization'!$I$13)-14,DAY('Home Equity Loan Amortization'!$I$13)+14),DAY('Home Equity Loan Amortization'!$I$13))),IF(DAY(DATE(YEAR('Home Equity Loan Amortization'!$I$13),MONTH('Home Equity Loan Amortization'!$I$13)+B115-1,DAY('Home Equity Loan Amortization'!$I$13)))&lt;&gt;DAY('Home Equity Loan Amortization'!$I$13),DATE(YEAR('Home Equity Loan Amortization'!$I$13),MONTH('Home Equity Loan Amortization'!$I$13)+B115,0),DATE(YEAR('Home Equity Loan Amortization'!$I$13),MONTH('Home Equity Loan Amortization'!$I$13)+B115-1,DAY('Home Equity Loan Amortization'!$I$13))))))</f>
        <v/>
      </c>
      <c r="D115" s="12" t="str">
        <f>IF(B115="","",'Home Equity Loan Amortization'!$I$10)</f>
        <v/>
      </c>
      <c r="E115" s="3" t="str">
        <f>IF(B115="","",ROUND((((1+D115/12)^(12/'Home Equity Loan Amortization'!$E$20))-1)*H114,2))</f>
        <v/>
      </c>
      <c r="F115" s="3" t="str">
        <f t="shared" si="5"/>
        <v/>
      </c>
      <c r="G115" s="1" t="str">
        <f t="shared" si="2"/>
        <v/>
      </c>
      <c r="H115" s="3" t="str">
        <f t="shared" si="3"/>
        <v/>
      </c>
    </row>
    <row r="116" spans="2:8" ht="14.5" x14ac:dyDescent="0.35">
      <c r="B116" s="1" t="str">
        <f t="shared" si="4"/>
        <v/>
      </c>
      <c r="C116" s="11" t="str">
        <f>IF(B116="","",IF(OR('Home Equity Loan Amortization'!$E$20=26,'Home Equity Loan Amortization'!$E$20=52),IF('Home Equity Loan Amortization'!$E$20=26,IF(B116=1,'Home Equity Loan Amortization'!$I$13,C115+14),IF('Home Equity Loan Amortization'!$E$20=52,IF(B116=1,'Home Equity Loan Amortization'!$I$13,C115+7),"n/a")),IF('Home Equity Loan Amortization'!$E$20=24,DATE(YEAR('Home Equity Loan Amortization'!$I$13),MONTH('Home Equity Loan Amortization'!$I$13)+(B116-1)/2+IF(AND(DAY('Home Equity Loan Amortization'!$I$13)&gt;=15,MOD(B116,2)=0),1,0),IF(MOD(B116,2)=0,IF(DAY('Home Equity Loan Amortization'!$I$13)&gt;=15,DAY('Home Equity Loan Amortization'!$I$13)-14,DAY('Home Equity Loan Amortization'!$I$13)+14),DAY('Home Equity Loan Amortization'!$I$13))),IF(DAY(DATE(YEAR('Home Equity Loan Amortization'!$I$13),MONTH('Home Equity Loan Amortization'!$I$13)+B116-1,DAY('Home Equity Loan Amortization'!$I$13)))&lt;&gt;DAY('Home Equity Loan Amortization'!$I$13),DATE(YEAR('Home Equity Loan Amortization'!$I$13),MONTH('Home Equity Loan Amortization'!$I$13)+B116,0),DATE(YEAR('Home Equity Loan Amortization'!$I$13),MONTH('Home Equity Loan Amortization'!$I$13)+B116-1,DAY('Home Equity Loan Amortization'!$I$13))))))</f>
        <v/>
      </c>
      <c r="D116" s="12" t="str">
        <f>IF(B116="","",'Home Equity Loan Amortization'!$I$10)</f>
        <v/>
      </c>
      <c r="E116" s="3" t="str">
        <f>IF(B116="","",ROUND((((1+D116/12)^(12/'Home Equity Loan Amortization'!$E$20))-1)*H115,2))</f>
        <v/>
      </c>
      <c r="F116" s="3" t="str">
        <f t="shared" si="5"/>
        <v/>
      </c>
      <c r="G116" s="1" t="str">
        <f t="shared" si="2"/>
        <v/>
      </c>
      <c r="H116" s="3" t="str">
        <f t="shared" si="3"/>
        <v/>
      </c>
    </row>
    <row r="117" spans="2:8" ht="14.5" x14ac:dyDescent="0.35">
      <c r="B117" s="1" t="str">
        <f t="shared" si="4"/>
        <v/>
      </c>
      <c r="C117" s="11" t="str">
        <f>IF(B117="","",IF(OR('Home Equity Loan Amortization'!$E$20=26,'Home Equity Loan Amortization'!$E$20=52),IF('Home Equity Loan Amortization'!$E$20=26,IF(B117=1,'Home Equity Loan Amortization'!$I$13,C116+14),IF('Home Equity Loan Amortization'!$E$20=52,IF(B117=1,'Home Equity Loan Amortization'!$I$13,C116+7),"n/a")),IF('Home Equity Loan Amortization'!$E$20=24,DATE(YEAR('Home Equity Loan Amortization'!$I$13),MONTH('Home Equity Loan Amortization'!$I$13)+(B117-1)/2+IF(AND(DAY('Home Equity Loan Amortization'!$I$13)&gt;=15,MOD(B117,2)=0),1,0),IF(MOD(B117,2)=0,IF(DAY('Home Equity Loan Amortization'!$I$13)&gt;=15,DAY('Home Equity Loan Amortization'!$I$13)-14,DAY('Home Equity Loan Amortization'!$I$13)+14),DAY('Home Equity Loan Amortization'!$I$13))),IF(DAY(DATE(YEAR('Home Equity Loan Amortization'!$I$13),MONTH('Home Equity Loan Amortization'!$I$13)+B117-1,DAY('Home Equity Loan Amortization'!$I$13)))&lt;&gt;DAY('Home Equity Loan Amortization'!$I$13),DATE(YEAR('Home Equity Loan Amortization'!$I$13),MONTH('Home Equity Loan Amortization'!$I$13)+B117,0),DATE(YEAR('Home Equity Loan Amortization'!$I$13),MONTH('Home Equity Loan Amortization'!$I$13)+B117-1,DAY('Home Equity Loan Amortization'!$I$13))))))</f>
        <v/>
      </c>
      <c r="D117" s="12" t="str">
        <f>IF(B117="","",'Home Equity Loan Amortization'!$I$10)</f>
        <v/>
      </c>
      <c r="E117" s="3" t="str">
        <f>IF(B117="","",ROUND((((1+D117/12)^(12/'Home Equity Loan Amortization'!$E$20))-1)*H116,2))</f>
        <v/>
      </c>
      <c r="F117" s="3" t="str">
        <f t="shared" si="5"/>
        <v/>
      </c>
      <c r="G117" s="1" t="str">
        <f t="shared" si="2"/>
        <v/>
      </c>
      <c r="H117" s="3" t="str">
        <f t="shared" si="3"/>
        <v/>
      </c>
    </row>
    <row r="118" spans="2:8" ht="14.5" x14ac:dyDescent="0.35">
      <c r="B118" s="1" t="str">
        <f t="shared" si="4"/>
        <v/>
      </c>
      <c r="C118" s="11" t="str">
        <f>IF(B118="","",IF(OR('Home Equity Loan Amortization'!$E$20=26,'Home Equity Loan Amortization'!$E$20=52),IF('Home Equity Loan Amortization'!$E$20=26,IF(B118=1,'Home Equity Loan Amortization'!$I$13,C117+14),IF('Home Equity Loan Amortization'!$E$20=52,IF(B118=1,'Home Equity Loan Amortization'!$I$13,C117+7),"n/a")),IF('Home Equity Loan Amortization'!$E$20=24,DATE(YEAR('Home Equity Loan Amortization'!$I$13),MONTH('Home Equity Loan Amortization'!$I$13)+(B118-1)/2+IF(AND(DAY('Home Equity Loan Amortization'!$I$13)&gt;=15,MOD(B118,2)=0),1,0),IF(MOD(B118,2)=0,IF(DAY('Home Equity Loan Amortization'!$I$13)&gt;=15,DAY('Home Equity Loan Amortization'!$I$13)-14,DAY('Home Equity Loan Amortization'!$I$13)+14),DAY('Home Equity Loan Amortization'!$I$13))),IF(DAY(DATE(YEAR('Home Equity Loan Amortization'!$I$13),MONTH('Home Equity Loan Amortization'!$I$13)+B118-1,DAY('Home Equity Loan Amortization'!$I$13)))&lt;&gt;DAY('Home Equity Loan Amortization'!$I$13),DATE(YEAR('Home Equity Loan Amortization'!$I$13),MONTH('Home Equity Loan Amortization'!$I$13)+B118,0),DATE(YEAR('Home Equity Loan Amortization'!$I$13),MONTH('Home Equity Loan Amortization'!$I$13)+B118-1,DAY('Home Equity Loan Amortization'!$I$13))))))</f>
        <v/>
      </c>
      <c r="D118" s="12" t="str">
        <f>IF(B118="","",'Home Equity Loan Amortization'!$I$10)</f>
        <v/>
      </c>
      <c r="E118" s="3" t="str">
        <f>IF(B118="","",ROUND((((1+D118/12)^(12/'Home Equity Loan Amortization'!$E$20))-1)*H117,2))</f>
        <v/>
      </c>
      <c r="F118" s="3" t="str">
        <f t="shared" si="5"/>
        <v/>
      </c>
      <c r="G118" s="1" t="str">
        <f t="shared" si="2"/>
        <v/>
      </c>
      <c r="H118" s="3" t="str">
        <f t="shared" si="3"/>
        <v/>
      </c>
    </row>
    <row r="119" spans="2:8" ht="14.5" x14ac:dyDescent="0.35">
      <c r="B119" s="1" t="str">
        <f t="shared" si="4"/>
        <v/>
      </c>
      <c r="C119" s="11" t="str">
        <f>IF(B119="","",IF(OR('Home Equity Loan Amortization'!$E$20=26,'Home Equity Loan Amortization'!$E$20=52),IF('Home Equity Loan Amortization'!$E$20=26,IF(B119=1,'Home Equity Loan Amortization'!$I$13,C118+14),IF('Home Equity Loan Amortization'!$E$20=52,IF(B119=1,'Home Equity Loan Amortization'!$I$13,C118+7),"n/a")),IF('Home Equity Loan Amortization'!$E$20=24,DATE(YEAR('Home Equity Loan Amortization'!$I$13),MONTH('Home Equity Loan Amortization'!$I$13)+(B119-1)/2+IF(AND(DAY('Home Equity Loan Amortization'!$I$13)&gt;=15,MOD(B119,2)=0),1,0),IF(MOD(B119,2)=0,IF(DAY('Home Equity Loan Amortization'!$I$13)&gt;=15,DAY('Home Equity Loan Amortization'!$I$13)-14,DAY('Home Equity Loan Amortization'!$I$13)+14),DAY('Home Equity Loan Amortization'!$I$13))),IF(DAY(DATE(YEAR('Home Equity Loan Amortization'!$I$13),MONTH('Home Equity Loan Amortization'!$I$13)+B119-1,DAY('Home Equity Loan Amortization'!$I$13)))&lt;&gt;DAY('Home Equity Loan Amortization'!$I$13),DATE(YEAR('Home Equity Loan Amortization'!$I$13),MONTH('Home Equity Loan Amortization'!$I$13)+B119,0),DATE(YEAR('Home Equity Loan Amortization'!$I$13),MONTH('Home Equity Loan Amortization'!$I$13)+B119-1,DAY('Home Equity Loan Amortization'!$I$13))))))</f>
        <v/>
      </c>
      <c r="D119" s="12" t="str">
        <f>IF(B119="","",'Home Equity Loan Amortization'!$I$10)</f>
        <v/>
      </c>
      <c r="E119" s="3" t="str">
        <f>IF(B119="","",ROUND((((1+D119/12)^(12/'Home Equity Loan Amortization'!$E$20))-1)*H118,2))</f>
        <v/>
      </c>
      <c r="F119" s="3" t="str">
        <f t="shared" si="5"/>
        <v/>
      </c>
      <c r="G119" s="1" t="str">
        <f t="shared" si="2"/>
        <v/>
      </c>
      <c r="H119" s="3" t="str">
        <f t="shared" si="3"/>
        <v/>
      </c>
    </row>
    <row r="120" spans="2:8" ht="14.5" x14ac:dyDescent="0.35">
      <c r="B120" s="1" t="str">
        <f t="shared" si="4"/>
        <v/>
      </c>
      <c r="C120" s="11" t="str">
        <f>IF(B120="","",IF(OR('Home Equity Loan Amortization'!$E$20=26,'Home Equity Loan Amortization'!$E$20=52),IF('Home Equity Loan Amortization'!$E$20=26,IF(B120=1,'Home Equity Loan Amortization'!$I$13,C119+14),IF('Home Equity Loan Amortization'!$E$20=52,IF(B120=1,'Home Equity Loan Amortization'!$I$13,C119+7),"n/a")),IF('Home Equity Loan Amortization'!$E$20=24,DATE(YEAR('Home Equity Loan Amortization'!$I$13),MONTH('Home Equity Loan Amortization'!$I$13)+(B120-1)/2+IF(AND(DAY('Home Equity Loan Amortization'!$I$13)&gt;=15,MOD(B120,2)=0),1,0),IF(MOD(B120,2)=0,IF(DAY('Home Equity Loan Amortization'!$I$13)&gt;=15,DAY('Home Equity Loan Amortization'!$I$13)-14,DAY('Home Equity Loan Amortization'!$I$13)+14),DAY('Home Equity Loan Amortization'!$I$13))),IF(DAY(DATE(YEAR('Home Equity Loan Amortization'!$I$13),MONTH('Home Equity Loan Amortization'!$I$13)+B120-1,DAY('Home Equity Loan Amortization'!$I$13)))&lt;&gt;DAY('Home Equity Loan Amortization'!$I$13),DATE(YEAR('Home Equity Loan Amortization'!$I$13),MONTH('Home Equity Loan Amortization'!$I$13)+B120,0),DATE(YEAR('Home Equity Loan Amortization'!$I$13),MONTH('Home Equity Loan Amortization'!$I$13)+B120-1,DAY('Home Equity Loan Amortization'!$I$13))))))</f>
        <v/>
      </c>
      <c r="D120" s="12" t="str">
        <f>IF(B120="","",'Home Equity Loan Amortization'!$I$10)</f>
        <v/>
      </c>
      <c r="E120" s="3" t="str">
        <f>IF(B120="","",ROUND((((1+D120/12)^(12/'Home Equity Loan Amortization'!$E$20))-1)*H119,2))</f>
        <v/>
      </c>
      <c r="F120" s="3" t="str">
        <f t="shared" si="5"/>
        <v/>
      </c>
      <c r="G120" s="1" t="str">
        <f t="shared" si="2"/>
        <v/>
      </c>
      <c r="H120" s="3" t="str">
        <f t="shared" si="3"/>
        <v/>
      </c>
    </row>
    <row r="121" spans="2:8" ht="14.5" x14ac:dyDescent="0.35">
      <c r="B121" s="1" t="str">
        <f t="shared" si="4"/>
        <v/>
      </c>
      <c r="C121" s="11" t="str">
        <f>IF(B121="","",IF(OR('Home Equity Loan Amortization'!$E$20=26,'Home Equity Loan Amortization'!$E$20=52),IF('Home Equity Loan Amortization'!$E$20=26,IF(B121=1,'Home Equity Loan Amortization'!$I$13,C120+14),IF('Home Equity Loan Amortization'!$E$20=52,IF(B121=1,'Home Equity Loan Amortization'!$I$13,C120+7),"n/a")),IF('Home Equity Loan Amortization'!$E$20=24,DATE(YEAR('Home Equity Loan Amortization'!$I$13),MONTH('Home Equity Loan Amortization'!$I$13)+(B121-1)/2+IF(AND(DAY('Home Equity Loan Amortization'!$I$13)&gt;=15,MOD(B121,2)=0),1,0),IF(MOD(B121,2)=0,IF(DAY('Home Equity Loan Amortization'!$I$13)&gt;=15,DAY('Home Equity Loan Amortization'!$I$13)-14,DAY('Home Equity Loan Amortization'!$I$13)+14),DAY('Home Equity Loan Amortization'!$I$13))),IF(DAY(DATE(YEAR('Home Equity Loan Amortization'!$I$13),MONTH('Home Equity Loan Amortization'!$I$13)+B121-1,DAY('Home Equity Loan Amortization'!$I$13)))&lt;&gt;DAY('Home Equity Loan Amortization'!$I$13),DATE(YEAR('Home Equity Loan Amortization'!$I$13),MONTH('Home Equity Loan Amortization'!$I$13)+B121,0),DATE(YEAR('Home Equity Loan Amortization'!$I$13),MONTH('Home Equity Loan Amortization'!$I$13)+B121-1,DAY('Home Equity Loan Amortization'!$I$13))))))</f>
        <v/>
      </c>
      <c r="D121" s="12" t="str">
        <f>IF(B121="","",'Home Equity Loan Amortization'!$I$10)</f>
        <v/>
      </c>
      <c r="E121" s="3" t="str">
        <f>IF(B121="","",ROUND((((1+D121/12)^(12/'Home Equity Loan Amortization'!$E$20))-1)*H120,2))</f>
        <v/>
      </c>
      <c r="F121" s="3" t="str">
        <f t="shared" si="5"/>
        <v/>
      </c>
      <c r="G121" s="1" t="str">
        <f t="shared" si="2"/>
        <v/>
      </c>
      <c r="H121" s="3" t="str">
        <f t="shared" si="3"/>
        <v/>
      </c>
    </row>
    <row r="122" spans="2:8" ht="14.5" x14ac:dyDescent="0.35">
      <c r="B122" s="1" t="str">
        <f t="shared" si="4"/>
        <v/>
      </c>
      <c r="C122" s="11" t="str">
        <f>IF(B122="","",IF(OR('Home Equity Loan Amortization'!$E$20=26,'Home Equity Loan Amortization'!$E$20=52),IF('Home Equity Loan Amortization'!$E$20=26,IF(B122=1,'Home Equity Loan Amortization'!$I$13,C121+14),IF('Home Equity Loan Amortization'!$E$20=52,IF(B122=1,'Home Equity Loan Amortization'!$I$13,C121+7),"n/a")),IF('Home Equity Loan Amortization'!$E$20=24,DATE(YEAR('Home Equity Loan Amortization'!$I$13),MONTH('Home Equity Loan Amortization'!$I$13)+(B122-1)/2+IF(AND(DAY('Home Equity Loan Amortization'!$I$13)&gt;=15,MOD(B122,2)=0),1,0),IF(MOD(B122,2)=0,IF(DAY('Home Equity Loan Amortization'!$I$13)&gt;=15,DAY('Home Equity Loan Amortization'!$I$13)-14,DAY('Home Equity Loan Amortization'!$I$13)+14),DAY('Home Equity Loan Amortization'!$I$13))),IF(DAY(DATE(YEAR('Home Equity Loan Amortization'!$I$13),MONTH('Home Equity Loan Amortization'!$I$13)+B122-1,DAY('Home Equity Loan Amortization'!$I$13)))&lt;&gt;DAY('Home Equity Loan Amortization'!$I$13),DATE(YEAR('Home Equity Loan Amortization'!$I$13),MONTH('Home Equity Loan Amortization'!$I$13)+B122,0),DATE(YEAR('Home Equity Loan Amortization'!$I$13),MONTH('Home Equity Loan Amortization'!$I$13)+B122-1,DAY('Home Equity Loan Amortization'!$I$13))))))</f>
        <v/>
      </c>
      <c r="D122" s="12" t="str">
        <f>IF(B122="","",'Home Equity Loan Amortization'!$I$10)</f>
        <v/>
      </c>
      <c r="E122" s="3" t="str">
        <f>IF(B122="","",ROUND((((1+D122/12)^(12/'Home Equity Loan Amortization'!$E$20))-1)*H121,2))</f>
        <v/>
      </c>
      <c r="F122" s="3" t="str">
        <f t="shared" si="5"/>
        <v/>
      </c>
      <c r="G122" s="1" t="str">
        <f t="shared" si="2"/>
        <v/>
      </c>
      <c r="H122" s="3" t="str">
        <f t="shared" si="3"/>
        <v/>
      </c>
    </row>
    <row r="123" spans="2:8" ht="14.5" x14ac:dyDescent="0.35">
      <c r="B123" s="1" t="str">
        <f t="shared" si="4"/>
        <v/>
      </c>
      <c r="C123" s="11" t="str">
        <f>IF(B123="","",IF(OR('Home Equity Loan Amortization'!$E$20=26,'Home Equity Loan Amortization'!$E$20=52),IF('Home Equity Loan Amortization'!$E$20=26,IF(B123=1,'Home Equity Loan Amortization'!$I$13,C122+14),IF('Home Equity Loan Amortization'!$E$20=52,IF(B123=1,'Home Equity Loan Amortization'!$I$13,C122+7),"n/a")),IF('Home Equity Loan Amortization'!$E$20=24,DATE(YEAR('Home Equity Loan Amortization'!$I$13),MONTH('Home Equity Loan Amortization'!$I$13)+(B123-1)/2+IF(AND(DAY('Home Equity Loan Amortization'!$I$13)&gt;=15,MOD(B123,2)=0),1,0),IF(MOD(B123,2)=0,IF(DAY('Home Equity Loan Amortization'!$I$13)&gt;=15,DAY('Home Equity Loan Amortization'!$I$13)-14,DAY('Home Equity Loan Amortization'!$I$13)+14),DAY('Home Equity Loan Amortization'!$I$13))),IF(DAY(DATE(YEAR('Home Equity Loan Amortization'!$I$13),MONTH('Home Equity Loan Amortization'!$I$13)+B123-1,DAY('Home Equity Loan Amortization'!$I$13)))&lt;&gt;DAY('Home Equity Loan Amortization'!$I$13),DATE(YEAR('Home Equity Loan Amortization'!$I$13),MONTH('Home Equity Loan Amortization'!$I$13)+B123,0),DATE(YEAR('Home Equity Loan Amortization'!$I$13),MONTH('Home Equity Loan Amortization'!$I$13)+B123-1,DAY('Home Equity Loan Amortization'!$I$13))))))</f>
        <v/>
      </c>
      <c r="D123" s="12" t="str">
        <f>IF(B123="","",'Home Equity Loan Amortization'!$I$10)</f>
        <v/>
      </c>
      <c r="E123" s="3" t="str">
        <f>IF(B123="","",ROUND((((1+D123/12)^(12/'Home Equity Loan Amortization'!$E$20))-1)*H122,2))</f>
        <v/>
      </c>
      <c r="F123" s="3" t="str">
        <f t="shared" si="5"/>
        <v/>
      </c>
      <c r="G123" s="1" t="str">
        <f t="shared" si="2"/>
        <v/>
      </c>
      <c r="H123" s="3" t="str">
        <f t="shared" si="3"/>
        <v/>
      </c>
    </row>
    <row r="124" spans="2:8" ht="14.5" x14ac:dyDescent="0.35">
      <c r="B124" s="1" t="str">
        <f t="shared" si="4"/>
        <v/>
      </c>
      <c r="C124" s="11" t="str">
        <f>IF(B124="","",IF(OR('Home Equity Loan Amortization'!$E$20=26,'Home Equity Loan Amortization'!$E$20=52),IF('Home Equity Loan Amortization'!$E$20=26,IF(B124=1,'Home Equity Loan Amortization'!$I$13,C123+14),IF('Home Equity Loan Amortization'!$E$20=52,IF(B124=1,'Home Equity Loan Amortization'!$I$13,C123+7),"n/a")),IF('Home Equity Loan Amortization'!$E$20=24,DATE(YEAR('Home Equity Loan Amortization'!$I$13),MONTH('Home Equity Loan Amortization'!$I$13)+(B124-1)/2+IF(AND(DAY('Home Equity Loan Amortization'!$I$13)&gt;=15,MOD(B124,2)=0),1,0),IF(MOD(B124,2)=0,IF(DAY('Home Equity Loan Amortization'!$I$13)&gt;=15,DAY('Home Equity Loan Amortization'!$I$13)-14,DAY('Home Equity Loan Amortization'!$I$13)+14),DAY('Home Equity Loan Amortization'!$I$13))),IF(DAY(DATE(YEAR('Home Equity Loan Amortization'!$I$13),MONTH('Home Equity Loan Amortization'!$I$13)+B124-1,DAY('Home Equity Loan Amortization'!$I$13)))&lt;&gt;DAY('Home Equity Loan Amortization'!$I$13),DATE(YEAR('Home Equity Loan Amortization'!$I$13),MONTH('Home Equity Loan Amortization'!$I$13)+B124,0),DATE(YEAR('Home Equity Loan Amortization'!$I$13),MONTH('Home Equity Loan Amortization'!$I$13)+B124-1,DAY('Home Equity Loan Amortization'!$I$13))))))</f>
        <v/>
      </c>
      <c r="D124" s="12" t="str">
        <f>IF(B124="","",'Home Equity Loan Amortization'!$I$10)</f>
        <v/>
      </c>
      <c r="E124" s="3" t="str">
        <f>IF(B124="","",ROUND((((1+D124/12)^(12/'Home Equity Loan Amortization'!$E$20))-1)*H123,2))</f>
        <v/>
      </c>
      <c r="F124" s="3" t="str">
        <f t="shared" si="5"/>
        <v/>
      </c>
      <c r="G124" s="1" t="str">
        <f t="shared" si="2"/>
        <v/>
      </c>
      <c r="H124" s="3" t="str">
        <f t="shared" si="3"/>
        <v/>
      </c>
    </row>
    <row r="125" spans="2:8" ht="14.5" x14ac:dyDescent="0.35">
      <c r="B125" s="1" t="str">
        <f t="shared" si="4"/>
        <v/>
      </c>
      <c r="C125" s="11" t="str">
        <f>IF(B125="","",IF(OR('Home Equity Loan Amortization'!$E$20=26,'Home Equity Loan Amortization'!$E$20=52),IF('Home Equity Loan Amortization'!$E$20=26,IF(B125=1,'Home Equity Loan Amortization'!$I$13,C124+14),IF('Home Equity Loan Amortization'!$E$20=52,IF(B125=1,'Home Equity Loan Amortization'!$I$13,C124+7),"n/a")),IF('Home Equity Loan Amortization'!$E$20=24,DATE(YEAR('Home Equity Loan Amortization'!$I$13),MONTH('Home Equity Loan Amortization'!$I$13)+(B125-1)/2+IF(AND(DAY('Home Equity Loan Amortization'!$I$13)&gt;=15,MOD(B125,2)=0),1,0),IF(MOD(B125,2)=0,IF(DAY('Home Equity Loan Amortization'!$I$13)&gt;=15,DAY('Home Equity Loan Amortization'!$I$13)-14,DAY('Home Equity Loan Amortization'!$I$13)+14),DAY('Home Equity Loan Amortization'!$I$13))),IF(DAY(DATE(YEAR('Home Equity Loan Amortization'!$I$13),MONTH('Home Equity Loan Amortization'!$I$13)+B125-1,DAY('Home Equity Loan Amortization'!$I$13)))&lt;&gt;DAY('Home Equity Loan Amortization'!$I$13),DATE(YEAR('Home Equity Loan Amortization'!$I$13),MONTH('Home Equity Loan Amortization'!$I$13)+B125,0),DATE(YEAR('Home Equity Loan Amortization'!$I$13),MONTH('Home Equity Loan Amortization'!$I$13)+B125-1,DAY('Home Equity Loan Amortization'!$I$13))))))</f>
        <v/>
      </c>
      <c r="D125" s="12" t="str">
        <f>IF(B125="","",'Home Equity Loan Amortization'!$I$10)</f>
        <v/>
      </c>
      <c r="E125" s="3" t="str">
        <f>IF(B125="","",ROUND((((1+D125/12)^(12/'Home Equity Loan Amortization'!$E$20))-1)*H124,2))</f>
        <v/>
      </c>
      <c r="F125" s="3" t="str">
        <f t="shared" si="5"/>
        <v/>
      </c>
      <c r="G125" s="1" t="str">
        <f t="shared" si="2"/>
        <v/>
      </c>
      <c r="H125" s="3" t="str">
        <f t="shared" si="3"/>
        <v/>
      </c>
    </row>
    <row r="126" spans="2:8" ht="14.5" x14ac:dyDescent="0.35">
      <c r="B126" s="1" t="str">
        <f t="shared" si="4"/>
        <v/>
      </c>
      <c r="C126" s="11" t="str">
        <f>IF(B126="","",IF(OR('Home Equity Loan Amortization'!$E$20=26,'Home Equity Loan Amortization'!$E$20=52),IF('Home Equity Loan Amortization'!$E$20=26,IF(B126=1,'Home Equity Loan Amortization'!$I$13,C125+14),IF('Home Equity Loan Amortization'!$E$20=52,IF(B126=1,'Home Equity Loan Amortization'!$I$13,C125+7),"n/a")),IF('Home Equity Loan Amortization'!$E$20=24,DATE(YEAR('Home Equity Loan Amortization'!$I$13),MONTH('Home Equity Loan Amortization'!$I$13)+(B126-1)/2+IF(AND(DAY('Home Equity Loan Amortization'!$I$13)&gt;=15,MOD(B126,2)=0),1,0),IF(MOD(B126,2)=0,IF(DAY('Home Equity Loan Amortization'!$I$13)&gt;=15,DAY('Home Equity Loan Amortization'!$I$13)-14,DAY('Home Equity Loan Amortization'!$I$13)+14),DAY('Home Equity Loan Amortization'!$I$13))),IF(DAY(DATE(YEAR('Home Equity Loan Amortization'!$I$13),MONTH('Home Equity Loan Amortization'!$I$13)+B126-1,DAY('Home Equity Loan Amortization'!$I$13)))&lt;&gt;DAY('Home Equity Loan Amortization'!$I$13),DATE(YEAR('Home Equity Loan Amortization'!$I$13),MONTH('Home Equity Loan Amortization'!$I$13)+B126,0),DATE(YEAR('Home Equity Loan Amortization'!$I$13),MONTH('Home Equity Loan Amortization'!$I$13)+B126-1,DAY('Home Equity Loan Amortization'!$I$13))))))</f>
        <v/>
      </c>
      <c r="D126" s="12" t="str">
        <f>IF(B126="","",'Home Equity Loan Amortization'!$I$10)</f>
        <v/>
      </c>
      <c r="E126" s="3" t="str">
        <f>IF(B126="","",ROUND((((1+D126/12)^(12/'Home Equity Loan Amortization'!$E$20))-1)*H125,2))</f>
        <v/>
      </c>
      <c r="F126" s="3" t="str">
        <f t="shared" si="5"/>
        <v/>
      </c>
      <c r="G126" s="1" t="str">
        <f t="shared" si="2"/>
        <v/>
      </c>
      <c r="H126" s="3" t="str">
        <f t="shared" si="3"/>
        <v/>
      </c>
    </row>
    <row r="127" spans="2:8" ht="14.5" x14ac:dyDescent="0.35">
      <c r="B127" s="1" t="str">
        <f t="shared" si="4"/>
        <v/>
      </c>
      <c r="C127" s="11" t="str">
        <f>IF(B127="","",IF(OR('Home Equity Loan Amortization'!$E$20=26,'Home Equity Loan Amortization'!$E$20=52),IF('Home Equity Loan Amortization'!$E$20=26,IF(B127=1,'Home Equity Loan Amortization'!$I$13,C126+14),IF('Home Equity Loan Amortization'!$E$20=52,IF(B127=1,'Home Equity Loan Amortization'!$I$13,C126+7),"n/a")),IF('Home Equity Loan Amortization'!$E$20=24,DATE(YEAR('Home Equity Loan Amortization'!$I$13),MONTH('Home Equity Loan Amortization'!$I$13)+(B127-1)/2+IF(AND(DAY('Home Equity Loan Amortization'!$I$13)&gt;=15,MOD(B127,2)=0),1,0),IF(MOD(B127,2)=0,IF(DAY('Home Equity Loan Amortization'!$I$13)&gt;=15,DAY('Home Equity Loan Amortization'!$I$13)-14,DAY('Home Equity Loan Amortization'!$I$13)+14),DAY('Home Equity Loan Amortization'!$I$13))),IF(DAY(DATE(YEAR('Home Equity Loan Amortization'!$I$13),MONTH('Home Equity Loan Amortization'!$I$13)+B127-1,DAY('Home Equity Loan Amortization'!$I$13)))&lt;&gt;DAY('Home Equity Loan Amortization'!$I$13),DATE(YEAR('Home Equity Loan Amortization'!$I$13),MONTH('Home Equity Loan Amortization'!$I$13)+B127,0),DATE(YEAR('Home Equity Loan Amortization'!$I$13),MONTH('Home Equity Loan Amortization'!$I$13)+B127-1,DAY('Home Equity Loan Amortization'!$I$13))))))</f>
        <v/>
      </c>
      <c r="D127" s="12" t="str">
        <f>IF(B127="","",'Home Equity Loan Amortization'!$I$10)</f>
        <v/>
      </c>
      <c r="E127" s="3" t="str">
        <f>IF(B127="","",ROUND((((1+D127/12)^(12/'Home Equity Loan Amortization'!$E$20))-1)*H126,2))</f>
        <v/>
      </c>
      <c r="F127" s="3" t="str">
        <f t="shared" si="5"/>
        <v/>
      </c>
      <c r="G127" s="1" t="str">
        <f t="shared" si="2"/>
        <v/>
      </c>
      <c r="H127" s="3" t="str">
        <f t="shared" si="3"/>
        <v/>
      </c>
    </row>
    <row r="128" spans="2:8" ht="14.5" x14ac:dyDescent="0.35">
      <c r="B128" s="1" t="str">
        <f t="shared" si="4"/>
        <v/>
      </c>
      <c r="C128" s="11" t="str">
        <f>IF(B128="","",IF(OR('Home Equity Loan Amortization'!$E$20=26,'Home Equity Loan Amortization'!$E$20=52),IF('Home Equity Loan Amortization'!$E$20=26,IF(B128=1,'Home Equity Loan Amortization'!$I$13,C127+14),IF('Home Equity Loan Amortization'!$E$20=52,IF(B128=1,'Home Equity Loan Amortization'!$I$13,C127+7),"n/a")),IF('Home Equity Loan Amortization'!$E$20=24,DATE(YEAR('Home Equity Loan Amortization'!$I$13),MONTH('Home Equity Loan Amortization'!$I$13)+(B128-1)/2+IF(AND(DAY('Home Equity Loan Amortization'!$I$13)&gt;=15,MOD(B128,2)=0),1,0),IF(MOD(B128,2)=0,IF(DAY('Home Equity Loan Amortization'!$I$13)&gt;=15,DAY('Home Equity Loan Amortization'!$I$13)-14,DAY('Home Equity Loan Amortization'!$I$13)+14),DAY('Home Equity Loan Amortization'!$I$13))),IF(DAY(DATE(YEAR('Home Equity Loan Amortization'!$I$13),MONTH('Home Equity Loan Amortization'!$I$13)+B128-1,DAY('Home Equity Loan Amortization'!$I$13)))&lt;&gt;DAY('Home Equity Loan Amortization'!$I$13),DATE(YEAR('Home Equity Loan Amortization'!$I$13),MONTH('Home Equity Loan Amortization'!$I$13)+B128,0),DATE(YEAR('Home Equity Loan Amortization'!$I$13),MONTH('Home Equity Loan Amortization'!$I$13)+B128-1,DAY('Home Equity Loan Amortization'!$I$13))))))</f>
        <v/>
      </c>
      <c r="D128" s="12" t="str">
        <f>IF(B128="","",'Home Equity Loan Amortization'!$I$10)</f>
        <v/>
      </c>
      <c r="E128" s="3" t="str">
        <f>IF(B128="","",ROUND((((1+D128/12)^(12/'Home Equity Loan Amortization'!$E$20))-1)*H127,2))</f>
        <v/>
      </c>
      <c r="F128" s="3" t="str">
        <f t="shared" si="5"/>
        <v/>
      </c>
      <c r="G128" s="1" t="str">
        <f t="shared" si="2"/>
        <v/>
      </c>
      <c r="H128" s="3" t="str">
        <f t="shared" si="3"/>
        <v/>
      </c>
    </row>
    <row r="129" spans="2:8" ht="14.5" x14ac:dyDescent="0.35">
      <c r="B129" s="1" t="str">
        <f t="shared" si="4"/>
        <v/>
      </c>
      <c r="C129" s="11" t="str">
        <f>IF(B129="","",IF(OR('Home Equity Loan Amortization'!$E$20=26,'Home Equity Loan Amortization'!$E$20=52),IF('Home Equity Loan Amortization'!$E$20=26,IF(B129=1,'Home Equity Loan Amortization'!$I$13,C128+14),IF('Home Equity Loan Amortization'!$E$20=52,IF(B129=1,'Home Equity Loan Amortization'!$I$13,C128+7),"n/a")),IF('Home Equity Loan Amortization'!$E$20=24,DATE(YEAR('Home Equity Loan Amortization'!$I$13),MONTH('Home Equity Loan Amortization'!$I$13)+(B129-1)/2+IF(AND(DAY('Home Equity Loan Amortization'!$I$13)&gt;=15,MOD(B129,2)=0),1,0),IF(MOD(B129,2)=0,IF(DAY('Home Equity Loan Amortization'!$I$13)&gt;=15,DAY('Home Equity Loan Amortization'!$I$13)-14,DAY('Home Equity Loan Amortization'!$I$13)+14),DAY('Home Equity Loan Amortization'!$I$13))),IF(DAY(DATE(YEAR('Home Equity Loan Amortization'!$I$13),MONTH('Home Equity Loan Amortization'!$I$13)+B129-1,DAY('Home Equity Loan Amortization'!$I$13)))&lt;&gt;DAY('Home Equity Loan Amortization'!$I$13),DATE(YEAR('Home Equity Loan Amortization'!$I$13),MONTH('Home Equity Loan Amortization'!$I$13)+B129,0),DATE(YEAR('Home Equity Loan Amortization'!$I$13),MONTH('Home Equity Loan Amortization'!$I$13)+B129-1,DAY('Home Equity Loan Amortization'!$I$13))))))</f>
        <v/>
      </c>
      <c r="D129" s="12" t="str">
        <f>IF(B129="","",'Home Equity Loan Amortization'!$I$10)</f>
        <v/>
      </c>
      <c r="E129" s="3" t="str">
        <f>IF(B129="","",ROUND((((1+D129/12)^(12/'Home Equity Loan Amortization'!$E$20))-1)*H128,2))</f>
        <v/>
      </c>
      <c r="F129" s="3" t="str">
        <f t="shared" si="5"/>
        <v/>
      </c>
      <c r="G129" s="1" t="str">
        <f t="shared" si="2"/>
        <v/>
      </c>
      <c r="H129" s="3" t="str">
        <f t="shared" si="3"/>
        <v/>
      </c>
    </row>
    <row r="130" spans="2:8" ht="14.5" x14ac:dyDescent="0.35">
      <c r="B130" s="1" t="str">
        <f t="shared" si="4"/>
        <v/>
      </c>
      <c r="C130" s="11" t="str">
        <f>IF(B130="","",IF(OR('Home Equity Loan Amortization'!$E$20=26,'Home Equity Loan Amortization'!$E$20=52),IF('Home Equity Loan Amortization'!$E$20=26,IF(B130=1,'Home Equity Loan Amortization'!$I$13,C129+14),IF('Home Equity Loan Amortization'!$E$20=52,IF(B130=1,'Home Equity Loan Amortization'!$I$13,C129+7),"n/a")),IF('Home Equity Loan Amortization'!$E$20=24,DATE(YEAR('Home Equity Loan Amortization'!$I$13),MONTH('Home Equity Loan Amortization'!$I$13)+(B130-1)/2+IF(AND(DAY('Home Equity Loan Amortization'!$I$13)&gt;=15,MOD(B130,2)=0),1,0),IF(MOD(B130,2)=0,IF(DAY('Home Equity Loan Amortization'!$I$13)&gt;=15,DAY('Home Equity Loan Amortization'!$I$13)-14,DAY('Home Equity Loan Amortization'!$I$13)+14),DAY('Home Equity Loan Amortization'!$I$13))),IF(DAY(DATE(YEAR('Home Equity Loan Amortization'!$I$13),MONTH('Home Equity Loan Amortization'!$I$13)+B130-1,DAY('Home Equity Loan Amortization'!$I$13)))&lt;&gt;DAY('Home Equity Loan Amortization'!$I$13),DATE(YEAR('Home Equity Loan Amortization'!$I$13),MONTH('Home Equity Loan Amortization'!$I$13)+B130,0),DATE(YEAR('Home Equity Loan Amortization'!$I$13),MONTH('Home Equity Loan Amortization'!$I$13)+B130-1,DAY('Home Equity Loan Amortization'!$I$13))))))</f>
        <v/>
      </c>
      <c r="D130" s="12" t="str">
        <f>IF(B130="","",'Home Equity Loan Amortization'!$I$10)</f>
        <v/>
      </c>
      <c r="E130" s="3" t="str">
        <f>IF(B130="","",ROUND((((1+D130/12)^(12/'Home Equity Loan Amortization'!$E$20))-1)*H129,2))</f>
        <v/>
      </c>
      <c r="F130" s="3" t="str">
        <f t="shared" si="5"/>
        <v/>
      </c>
      <c r="G130" s="1" t="str">
        <f t="shared" si="2"/>
        <v/>
      </c>
      <c r="H130" s="3" t="str">
        <f t="shared" si="3"/>
        <v/>
      </c>
    </row>
    <row r="131" spans="2:8" ht="14.5" x14ac:dyDescent="0.35">
      <c r="B131" s="1" t="str">
        <f t="shared" si="4"/>
        <v/>
      </c>
      <c r="C131" s="11" t="str">
        <f>IF(B131="","",IF(OR('Home Equity Loan Amortization'!$E$20=26,'Home Equity Loan Amortization'!$E$20=52),IF('Home Equity Loan Amortization'!$E$20=26,IF(B131=1,'Home Equity Loan Amortization'!$I$13,C130+14),IF('Home Equity Loan Amortization'!$E$20=52,IF(B131=1,'Home Equity Loan Amortization'!$I$13,C130+7),"n/a")),IF('Home Equity Loan Amortization'!$E$20=24,DATE(YEAR('Home Equity Loan Amortization'!$I$13),MONTH('Home Equity Loan Amortization'!$I$13)+(B131-1)/2+IF(AND(DAY('Home Equity Loan Amortization'!$I$13)&gt;=15,MOD(B131,2)=0),1,0),IF(MOD(B131,2)=0,IF(DAY('Home Equity Loan Amortization'!$I$13)&gt;=15,DAY('Home Equity Loan Amortization'!$I$13)-14,DAY('Home Equity Loan Amortization'!$I$13)+14),DAY('Home Equity Loan Amortization'!$I$13))),IF(DAY(DATE(YEAR('Home Equity Loan Amortization'!$I$13),MONTH('Home Equity Loan Amortization'!$I$13)+B131-1,DAY('Home Equity Loan Amortization'!$I$13)))&lt;&gt;DAY('Home Equity Loan Amortization'!$I$13),DATE(YEAR('Home Equity Loan Amortization'!$I$13),MONTH('Home Equity Loan Amortization'!$I$13)+B131,0),DATE(YEAR('Home Equity Loan Amortization'!$I$13),MONTH('Home Equity Loan Amortization'!$I$13)+B131-1,DAY('Home Equity Loan Amortization'!$I$13))))))</f>
        <v/>
      </c>
      <c r="D131" s="12" t="str">
        <f>IF(B131="","",'Home Equity Loan Amortization'!$I$10)</f>
        <v/>
      </c>
      <c r="E131" s="3" t="str">
        <f>IF(B131="","",ROUND((((1+D131/12)^(12/'Home Equity Loan Amortization'!$E$20))-1)*H130,2))</f>
        <v/>
      </c>
      <c r="F131" s="3" t="str">
        <f t="shared" si="5"/>
        <v/>
      </c>
      <c r="G131" s="1" t="str">
        <f t="shared" si="2"/>
        <v/>
      </c>
      <c r="H131" s="3" t="str">
        <f t="shared" si="3"/>
        <v/>
      </c>
    </row>
    <row r="132" spans="2:8" ht="14.5" x14ac:dyDescent="0.35">
      <c r="B132" s="1" t="str">
        <f t="shared" ref="B132:B195" si="6">IF(H131="","",IF(OR(B131&gt;=nper,ROUND(H131,2)&lt;=0),"",B131+1))</f>
        <v/>
      </c>
      <c r="C132" s="11" t="str">
        <f>IF(B132="","",IF(OR('Home Equity Loan Amortization'!$E$20=26,'Home Equity Loan Amortization'!$E$20=52),IF('Home Equity Loan Amortization'!$E$20=26,IF(B132=1,'Home Equity Loan Amortization'!$I$13,C131+14),IF('Home Equity Loan Amortization'!$E$20=52,IF(B132=1,'Home Equity Loan Amortization'!$I$13,C131+7),"n/a")),IF('Home Equity Loan Amortization'!$E$20=24,DATE(YEAR('Home Equity Loan Amortization'!$I$13),MONTH('Home Equity Loan Amortization'!$I$13)+(B132-1)/2+IF(AND(DAY('Home Equity Loan Amortization'!$I$13)&gt;=15,MOD(B132,2)=0),1,0),IF(MOD(B132,2)=0,IF(DAY('Home Equity Loan Amortization'!$I$13)&gt;=15,DAY('Home Equity Loan Amortization'!$I$13)-14,DAY('Home Equity Loan Amortization'!$I$13)+14),DAY('Home Equity Loan Amortization'!$I$13))),IF(DAY(DATE(YEAR('Home Equity Loan Amortization'!$I$13),MONTH('Home Equity Loan Amortization'!$I$13)+B132-1,DAY('Home Equity Loan Amortization'!$I$13)))&lt;&gt;DAY('Home Equity Loan Amortization'!$I$13),DATE(YEAR('Home Equity Loan Amortization'!$I$13),MONTH('Home Equity Loan Amortization'!$I$13)+B132,0),DATE(YEAR('Home Equity Loan Amortization'!$I$13),MONTH('Home Equity Loan Amortization'!$I$13)+B132-1,DAY('Home Equity Loan Amortization'!$I$13))))))</f>
        <v/>
      </c>
      <c r="D132" s="12" t="str">
        <f>IF(B132="","",'Home Equity Loan Amortization'!$I$10)</f>
        <v/>
      </c>
      <c r="E132" s="3" t="str">
        <f>IF(B132="","",ROUND((((1+D132/12)^(12/'Home Equity Loan Amortization'!$E$20))-1)*H131,2))</f>
        <v/>
      </c>
      <c r="F132" s="3" t="str">
        <f t="shared" ref="F132:F195" si="7">IF(B132="","",IF(B132=nper,H131+E132,MIN(H131+E132,IF(D132=D131,F131,ROUND(-PMT(((1+D132/CP)^(CP/periods_per_year))-1,nper-B132+1,H131),2)))))</f>
        <v/>
      </c>
      <c r="G132" s="1" t="str">
        <f t="shared" si="2"/>
        <v/>
      </c>
      <c r="H132" s="3" t="str">
        <f t="shared" si="3"/>
        <v/>
      </c>
    </row>
    <row r="133" spans="2:8" ht="14.5" x14ac:dyDescent="0.35">
      <c r="B133" s="1" t="str">
        <f t="shared" si="6"/>
        <v/>
      </c>
      <c r="C133" s="11" t="str">
        <f>IF(B133="","",IF(OR('Home Equity Loan Amortization'!$E$20=26,'Home Equity Loan Amortization'!$E$20=52),IF('Home Equity Loan Amortization'!$E$20=26,IF(B133=1,'Home Equity Loan Amortization'!$I$13,C132+14),IF('Home Equity Loan Amortization'!$E$20=52,IF(B133=1,'Home Equity Loan Amortization'!$I$13,C132+7),"n/a")),IF('Home Equity Loan Amortization'!$E$20=24,DATE(YEAR('Home Equity Loan Amortization'!$I$13),MONTH('Home Equity Loan Amortization'!$I$13)+(B133-1)/2+IF(AND(DAY('Home Equity Loan Amortization'!$I$13)&gt;=15,MOD(B133,2)=0),1,0),IF(MOD(B133,2)=0,IF(DAY('Home Equity Loan Amortization'!$I$13)&gt;=15,DAY('Home Equity Loan Amortization'!$I$13)-14,DAY('Home Equity Loan Amortization'!$I$13)+14),DAY('Home Equity Loan Amortization'!$I$13))),IF(DAY(DATE(YEAR('Home Equity Loan Amortization'!$I$13),MONTH('Home Equity Loan Amortization'!$I$13)+B133-1,DAY('Home Equity Loan Amortization'!$I$13)))&lt;&gt;DAY('Home Equity Loan Amortization'!$I$13),DATE(YEAR('Home Equity Loan Amortization'!$I$13),MONTH('Home Equity Loan Amortization'!$I$13)+B133,0),DATE(YEAR('Home Equity Loan Amortization'!$I$13),MONTH('Home Equity Loan Amortization'!$I$13)+B133-1,DAY('Home Equity Loan Amortization'!$I$13))))))</f>
        <v/>
      </c>
      <c r="D133" s="12" t="str">
        <f>IF(B133="","",'Home Equity Loan Amortization'!$I$10)</f>
        <v/>
      </c>
      <c r="E133" s="3" t="str">
        <f>IF(B133="","",ROUND((((1+D133/12)^(12/'Home Equity Loan Amortization'!$E$20))-1)*H132,2))</f>
        <v/>
      </c>
      <c r="F133" s="3" t="str">
        <f t="shared" si="7"/>
        <v/>
      </c>
      <c r="G133" s="1" t="str">
        <f t="shared" si="2"/>
        <v/>
      </c>
      <c r="H133" s="3" t="str">
        <f t="shared" si="3"/>
        <v/>
      </c>
    </row>
    <row r="134" spans="2:8" ht="14.5" x14ac:dyDescent="0.35">
      <c r="B134" s="1" t="str">
        <f t="shared" si="6"/>
        <v/>
      </c>
      <c r="C134" s="11" t="str">
        <f>IF(B134="","",IF(OR('Home Equity Loan Amortization'!$E$20=26,'Home Equity Loan Amortization'!$E$20=52),IF('Home Equity Loan Amortization'!$E$20=26,IF(B134=1,'Home Equity Loan Amortization'!$I$13,C133+14),IF('Home Equity Loan Amortization'!$E$20=52,IF(B134=1,'Home Equity Loan Amortization'!$I$13,C133+7),"n/a")),IF('Home Equity Loan Amortization'!$E$20=24,DATE(YEAR('Home Equity Loan Amortization'!$I$13),MONTH('Home Equity Loan Amortization'!$I$13)+(B134-1)/2+IF(AND(DAY('Home Equity Loan Amortization'!$I$13)&gt;=15,MOD(B134,2)=0),1,0),IF(MOD(B134,2)=0,IF(DAY('Home Equity Loan Amortization'!$I$13)&gt;=15,DAY('Home Equity Loan Amortization'!$I$13)-14,DAY('Home Equity Loan Amortization'!$I$13)+14),DAY('Home Equity Loan Amortization'!$I$13))),IF(DAY(DATE(YEAR('Home Equity Loan Amortization'!$I$13),MONTH('Home Equity Loan Amortization'!$I$13)+B134-1,DAY('Home Equity Loan Amortization'!$I$13)))&lt;&gt;DAY('Home Equity Loan Amortization'!$I$13),DATE(YEAR('Home Equity Loan Amortization'!$I$13),MONTH('Home Equity Loan Amortization'!$I$13)+B134,0),DATE(YEAR('Home Equity Loan Amortization'!$I$13),MONTH('Home Equity Loan Amortization'!$I$13)+B134-1,DAY('Home Equity Loan Amortization'!$I$13))))))</f>
        <v/>
      </c>
      <c r="D134" s="12" t="str">
        <f>IF(B134="","",'Home Equity Loan Amortization'!$I$10)</f>
        <v/>
      </c>
      <c r="E134" s="3" t="str">
        <f>IF(B134="","",ROUND((((1+D134/12)^(12/'Home Equity Loan Amortization'!$E$20))-1)*H133,2))</f>
        <v/>
      </c>
      <c r="F134" s="3" t="str">
        <f t="shared" si="7"/>
        <v/>
      </c>
      <c r="G134" s="1" t="str">
        <f t="shared" si="2"/>
        <v/>
      </c>
      <c r="H134" s="3" t="str">
        <f t="shared" si="3"/>
        <v/>
      </c>
    </row>
    <row r="135" spans="2:8" ht="14.5" x14ac:dyDescent="0.35">
      <c r="B135" s="1" t="str">
        <f t="shared" si="6"/>
        <v/>
      </c>
      <c r="C135" s="11" t="str">
        <f>IF(B135="","",IF(OR('Home Equity Loan Amortization'!$E$20=26,'Home Equity Loan Amortization'!$E$20=52),IF('Home Equity Loan Amortization'!$E$20=26,IF(B135=1,'Home Equity Loan Amortization'!$I$13,C134+14),IF('Home Equity Loan Amortization'!$E$20=52,IF(B135=1,'Home Equity Loan Amortization'!$I$13,C134+7),"n/a")),IF('Home Equity Loan Amortization'!$E$20=24,DATE(YEAR('Home Equity Loan Amortization'!$I$13),MONTH('Home Equity Loan Amortization'!$I$13)+(B135-1)/2+IF(AND(DAY('Home Equity Loan Amortization'!$I$13)&gt;=15,MOD(B135,2)=0),1,0),IF(MOD(B135,2)=0,IF(DAY('Home Equity Loan Amortization'!$I$13)&gt;=15,DAY('Home Equity Loan Amortization'!$I$13)-14,DAY('Home Equity Loan Amortization'!$I$13)+14),DAY('Home Equity Loan Amortization'!$I$13))),IF(DAY(DATE(YEAR('Home Equity Loan Amortization'!$I$13),MONTH('Home Equity Loan Amortization'!$I$13)+B135-1,DAY('Home Equity Loan Amortization'!$I$13)))&lt;&gt;DAY('Home Equity Loan Amortization'!$I$13),DATE(YEAR('Home Equity Loan Amortization'!$I$13),MONTH('Home Equity Loan Amortization'!$I$13)+B135,0),DATE(YEAR('Home Equity Loan Amortization'!$I$13),MONTH('Home Equity Loan Amortization'!$I$13)+B135-1,DAY('Home Equity Loan Amortization'!$I$13))))))</f>
        <v/>
      </c>
      <c r="D135" s="12" t="str">
        <f>IF(B135="","",'Home Equity Loan Amortization'!$I$10)</f>
        <v/>
      </c>
      <c r="E135" s="3" t="str">
        <f>IF(B135="","",ROUND((((1+D135/12)^(12/'Home Equity Loan Amortization'!$E$20))-1)*H134,2))</f>
        <v/>
      </c>
      <c r="F135" s="3" t="str">
        <f t="shared" si="7"/>
        <v/>
      </c>
      <c r="G135" s="1" t="str">
        <f t="shared" si="2"/>
        <v/>
      </c>
      <c r="H135" s="3" t="str">
        <f t="shared" si="3"/>
        <v/>
      </c>
    </row>
    <row r="136" spans="2:8" ht="14.5" x14ac:dyDescent="0.35">
      <c r="B136" s="1" t="str">
        <f t="shared" si="6"/>
        <v/>
      </c>
      <c r="C136" s="11" t="str">
        <f>IF(B136="","",IF(OR('Home Equity Loan Amortization'!$E$20=26,'Home Equity Loan Amortization'!$E$20=52),IF('Home Equity Loan Amortization'!$E$20=26,IF(B136=1,'Home Equity Loan Amortization'!$I$13,C135+14),IF('Home Equity Loan Amortization'!$E$20=52,IF(B136=1,'Home Equity Loan Amortization'!$I$13,C135+7),"n/a")),IF('Home Equity Loan Amortization'!$E$20=24,DATE(YEAR('Home Equity Loan Amortization'!$I$13),MONTH('Home Equity Loan Amortization'!$I$13)+(B136-1)/2+IF(AND(DAY('Home Equity Loan Amortization'!$I$13)&gt;=15,MOD(B136,2)=0),1,0),IF(MOD(B136,2)=0,IF(DAY('Home Equity Loan Amortization'!$I$13)&gt;=15,DAY('Home Equity Loan Amortization'!$I$13)-14,DAY('Home Equity Loan Amortization'!$I$13)+14),DAY('Home Equity Loan Amortization'!$I$13))),IF(DAY(DATE(YEAR('Home Equity Loan Amortization'!$I$13),MONTH('Home Equity Loan Amortization'!$I$13)+B136-1,DAY('Home Equity Loan Amortization'!$I$13)))&lt;&gt;DAY('Home Equity Loan Amortization'!$I$13),DATE(YEAR('Home Equity Loan Amortization'!$I$13),MONTH('Home Equity Loan Amortization'!$I$13)+B136,0),DATE(YEAR('Home Equity Loan Amortization'!$I$13),MONTH('Home Equity Loan Amortization'!$I$13)+B136-1,DAY('Home Equity Loan Amortization'!$I$13))))))</f>
        <v/>
      </c>
      <c r="D136" s="12" t="str">
        <f>IF(B136="","",'Home Equity Loan Amortization'!$I$10)</f>
        <v/>
      </c>
      <c r="E136" s="3" t="str">
        <f>IF(B136="","",ROUND((((1+D136/12)^(12/'Home Equity Loan Amortization'!$E$20))-1)*H135,2))</f>
        <v/>
      </c>
      <c r="F136" s="3" t="str">
        <f t="shared" si="7"/>
        <v/>
      </c>
      <c r="G136" s="1" t="str">
        <f t="shared" si="2"/>
        <v/>
      </c>
      <c r="H136" s="3" t="str">
        <f t="shared" si="3"/>
        <v/>
      </c>
    </row>
    <row r="137" spans="2:8" ht="14.5" x14ac:dyDescent="0.35">
      <c r="B137" s="1" t="str">
        <f t="shared" si="6"/>
        <v/>
      </c>
      <c r="C137" s="11" t="str">
        <f>IF(B137="","",IF(OR('Home Equity Loan Amortization'!$E$20=26,'Home Equity Loan Amortization'!$E$20=52),IF('Home Equity Loan Amortization'!$E$20=26,IF(B137=1,'Home Equity Loan Amortization'!$I$13,C136+14),IF('Home Equity Loan Amortization'!$E$20=52,IF(B137=1,'Home Equity Loan Amortization'!$I$13,C136+7),"n/a")),IF('Home Equity Loan Amortization'!$E$20=24,DATE(YEAR('Home Equity Loan Amortization'!$I$13),MONTH('Home Equity Loan Amortization'!$I$13)+(B137-1)/2+IF(AND(DAY('Home Equity Loan Amortization'!$I$13)&gt;=15,MOD(B137,2)=0),1,0),IF(MOD(B137,2)=0,IF(DAY('Home Equity Loan Amortization'!$I$13)&gt;=15,DAY('Home Equity Loan Amortization'!$I$13)-14,DAY('Home Equity Loan Amortization'!$I$13)+14),DAY('Home Equity Loan Amortization'!$I$13))),IF(DAY(DATE(YEAR('Home Equity Loan Amortization'!$I$13),MONTH('Home Equity Loan Amortization'!$I$13)+B137-1,DAY('Home Equity Loan Amortization'!$I$13)))&lt;&gt;DAY('Home Equity Loan Amortization'!$I$13),DATE(YEAR('Home Equity Loan Amortization'!$I$13),MONTH('Home Equity Loan Amortization'!$I$13)+B137,0),DATE(YEAR('Home Equity Loan Amortization'!$I$13),MONTH('Home Equity Loan Amortization'!$I$13)+B137-1,DAY('Home Equity Loan Amortization'!$I$13))))))</f>
        <v/>
      </c>
      <c r="D137" s="12" t="str">
        <f>IF(B137="","",'Home Equity Loan Amortization'!$I$10)</f>
        <v/>
      </c>
      <c r="E137" s="3" t="str">
        <f>IF(B137="","",ROUND((((1+D137/12)^(12/'Home Equity Loan Amortization'!$E$20))-1)*H136,2))</f>
        <v/>
      </c>
      <c r="F137" s="3" t="str">
        <f t="shared" si="7"/>
        <v/>
      </c>
      <c r="G137" s="1" t="str">
        <f t="shared" si="2"/>
        <v/>
      </c>
      <c r="H137" s="3" t="str">
        <f t="shared" si="3"/>
        <v/>
      </c>
    </row>
    <row r="138" spans="2:8" ht="14.5" x14ac:dyDescent="0.35">
      <c r="B138" s="1" t="str">
        <f t="shared" si="6"/>
        <v/>
      </c>
      <c r="C138" s="11" t="str">
        <f>IF(B138="","",IF(OR('Home Equity Loan Amortization'!$E$20=26,'Home Equity Loan Amortization'!$E$20=52),IF('Home Equity Loan Amortization'!$E$20=26,IF(B138=1,'Home Equity Loan Amortization'!$I$13,C137+14),IF('Home Equity Loan Amortization'!$E$20=52,IF(B138=1,'Home Equity Loan Amortization'!$I$13,C137+7),"n/a")),IF('Home Equity Loan Amortization'!$E$20=24,DATE(YEAR('Home Equity Loan Amortization'!$I$13),MONTH('Home Equity Loan Amortization'!$I$13)+(B138-1)/2+IF(AND(DAY('Home Equity Loan Amortization'!$I$13)&gt;=15,MOD(B138,2)=0),1,0),IF(MOD(B138,2)=0,IF(DAY('Home Equity Loan Amortization'!$I$13)&gt;=15,DAY('Home Equity Loan Amortization'!$I$13)-14,DAY('Home Equity Loan Amortization'!$I$13)+14),DAY('Home Equity Loan Amortization'!$I$13))),IF(DAY(DATE(YEAR('Home Equity Loan Amortization'!$I$13),MONTH('Home Equity Loan Amortization'!$I$13)+B138-1,DAY('Home Equity Loan Amortization'!$I$13)))&lt;&gt;DAY('Home Equity Loan Amortization'!$I$13),DATE(YEAR('Home Equity Loan Amortization'!$I$13),MONTH('Home Equity Loan Amortization'!$I$13)+B138,0),DATE(YEAR('Home Equity Loan Amortization'!$I$13),MONTH('Home Equity Loan Amortization'!$I$13)+B138-1,DAY('Home Equity Loan Amortization'!$I$13))))))</f>
        <v/>
      </c>
      <c r="D138" s="12" t="str">
        <f>IF(B138="","",'Home Equity Loan Amortization'!$I$10)</f>
        <v/>
      </c>
      <c r="E138" s="3" t="str">
        <f>IF(B138="","",ROUND((((1+D138/12)^(12/'Home Equity Loan Amortization'!$E$20))-1)*H137,2))</f>
        <v/>
      </c>
      <c r="F138" s="3" t="str">
        <f t="shared" si="7"/>
        <v/>
      </c>
      <c r="G138" s="1" t="str">
        <f t="shared" si="2"/>
        <v/>
      </c>
      <c r="H138" s="3" t="str">
        <f t="shared" si="3"/>
        <v/>
      </c>
    </row>
    <row r="139" spans="2:8" ht="14.5" x14ac:dyDescent="0.35">
      <c r="B139" s="1" t="str">
        <f t="shared" si="6"/>
        <v/>
      </c>
      <c r="C139" s="11" t="str">
        <f>IF(B139="","",IF(OR('Home Equity Loan Amortization'!$E$20=26,'Home Equity Loan Amortization'!$E$20=52),IF('Home Equity Loan Amortization'!$E$20=26,IF(B139=1,'Home Equity Loan Amortization'!$I$13,C138+14),IF('Home Equity Loan Amortization'!$E$20=52,IF(B139=1,'Home Equity Loan Amortization'!$I$13,C138+7),"n/a")),IF('Home Equity Loan Amortization'!$E$20=24,DATE(YEAR('Home Equity Loan Amortization'!$I$13),MONTH('Home Equity Loan Amortization'!$I$13)+(B139-1)/2+IF(AND(DAY('Home Equity Loan Amortization'!$I$13)&gt;=15,MOD(B139,2)=0),1,0),IF(MOD(B139,2)=0,IF(DAY('Home Equity Loan Amortization'!$I$13)&gt;=15,DAY('Home Equity Loan Amortization'!$I$13)-14,DAY('Home Equity Loan Amortization'!$I$13)+14),DAY('Home Equity Loan Amortization'!$I$13))),IF(DAY(DATE(YEAR('Home Equity Loan Amortization'!$I$13),MONTH('Home Equity Loan Amortization'!$I$13)+B139-1,DAY('Home Equity Loan Amortization'!$I$13)))&lt;&gt;DAY('Home Equity Loan Amortization'!$I$13),DATE(YEAR('Home Equity Loan Amortization'!$I$13),MONTH('Home Equity Loan Amortization'!$I$13)+B139,0),DATE(YEAR('Home Equity Loan Amortization'!$I$13),MONTH('Home Equity Loan Amortization'!$I$13)+B139-1,DAY('Home Equity Loan Amortization'!$I$13))))))</f>
        <v/>
      </c>
      <c r="D139" s="12" t="str">
        <f>IF(B139="","",'Home Equity Loan Amortization'!$I$10)</f>
        <v/>
      </c>
      <c r="E139" s="3" t="str">
        <f>IF(B139="","",ROUND((((1+D139/12)^(12/'Home Equity Loan Amortization'!$E$20))-1)*H138,2))</f>
        <v/>
      </c>
      <c r="F139" s="3" t="str">
        <f t="shared" si="7"/>
        <v/>
      </c>
      <c r="G139" s="1" t="str">
        <f t="shared" si="2"/>
        <v/>
      </c>
      <c r="H139" s="3" t="str">
        <f t="shared" si="3"/>
        <v/>
      </c>
    </row>
    <row r="140" spans="2:8" ht="14.5" x14ac:dyDescent="0.35">
      <c r="B140" s="1" t="str">
        <f t="shared" si="6"/>
        <v/>
      </c>
      <c r="C140" s="11" t="str">
        <f>IF(B140="","",IF(OR('Home Equity Loan Amortization'!$E$20=26,'Home Equity Loan Amortization'!$E$20=52),IF('Home Equity Loan Amortization'!$E$20=26,IF(B140=1,'Home Equity Loan Amortization'!$I$13,C139+14),IF('Home Equity Loan Amortization'!$E$20=52,IF(B140=1,'Home Equity Loan Amortization'!$I$13,C139+7),"n/a")),IF('Home Equity Loan Amortization'!$E$20=24,DATE(YEAR('Home Equity Loan Amortization'!$I$13),MONTH('Home Equity Loan Amortization'!$I$13)+(B140-1)/2+IF(AND(DAY('Home Equity Loan Amortization'!$I$13)&gt;=15,MOD(B140,2)=0),1,0),IF(MOD(B140,2)=0,IF(DAY('Home Equity Loan Amortization'!$I$13)&gt;=15,DAY('Home Equity Loan Amortization'!$I$13)-14,DAY('Home Equity Loan Amortization'!$I$13)+14),DAY('Home Equity Loan Amortization'!$I$13))),IF(DAY(DATE(YEAR('Home Equity Loan Amortization'!$I$13),MONTH('Home Equity Loan Amortization'!$I$13)+B140-1,DAY('Home Equity Loan Amortization'!$I$13)))&lt;&gt;DAY('Home Equity Loan Amortization'!$I$13),DATE(YEAR('Home Equity Loan Amortization'!$I$13),MONTH('Home Equity Loan Amortization'!$I$13)+B140,0),DATE(YEAR('Home Equity Loan Amortization'!$I$13),MONTH('Home Equity Loan Amortization'!$I$13)+B140-1,DAY('Home Equity Loan Amortization'!$I$13))))))</f>
        <v/>
      </c>
      <c r="D140" s="12" t="str">
        <f>IF(B140="","",'Home Equity Loan Amortization'!$I$10)</f>
        <v/>
      </c>
      <c r="E140" s="3" t="str">
        <f>IF(B140="","",ROUND((((1+D140/12)^(12/'Home Equity Loan Amortization'!$E$20))-1)*H139,2))</f>
        <v/>
      </c>
      <c r="F140" s="3" t="str">
        <f t="shared" si="7"/>
        <v/>
      </c>
      <c r="G140" s="1" t="str">
        <f t="shared" si="2"/>
        <v/>
      </c>
      <c r="H140" s="3" t="str">
        <f t="shared" si="3"/>
        <v/>
      </c>
    </row>
    <row r="141" spans="2:8" ht="14.5" x14ac:dyDescent="0.35">
      <c r="B141" s="1" t="str">
        <f t="shared" si="6"/>
        <v/>
      </c>
      <c r="C141" s="11" t="str">
        <f>IF(B141="","",IF(OR('Home Equity Loan Amortization'!$E$20=26,'Home Equity Loan Amortization'!$E$20=52),IF('Home Equity Loan Amortization'!$E$20=26,IF(B141=1,'Home Equity Loan Amortization'!$I$13,C140+14),IF('Home Equity Loan Amortization'!$E$20=52,IF(B141=1,'Home Equity Loan Amortization'!$I$13,C140+7),"n/a")),IF('Home Equity Loan Amortization'!$E$20=24,DATE(YEAR('Home Equity Loan Amortization'!$I$13),MONTH('Home Equity Loan Amortization'!$I$13)+(B141-1)/2+IF(AND(DAY('Home Equity Loan Amortization'!$I$13)&gt;=15,MOD(B141,2)=0),1,0),IF(MOD(B141,2)=0,IF(DAY('Home Equity Loan Amortization'!$I$13)&gt;=15,DAY('Home Equity Loan Amortization'!$I$13)-14,DAY('Home Equity Loan Amortization'!$I$13)+14),DAY('Home Equity Loan Amortization'!$I$13))),IF(DAY(DATE(YEAR('Home Equity Loan Amortization'!$I$13),MONTH('Home Equity Loan Amortization'!$I$13)+B141-1,DAY('Home Equity Loan Amortization'!$I$13)))&lt;&gt;DAY('Home Equity Loan Amortization'!$I$13),DATE(YEAR('Home Equity Loan Amortization'!$I$13),MONTH('Home Equity Loan Amortization'!$I$13)+B141,0),DATE(YEAR('Home Equity Loan Amortization'!$I$13),MONTH('Home Equity Loan Amortization'!$I$13)+B141-1,DAY('Home Equity Loan Amortization'!$I$13))))))</f>
        <v/>
      </c>
      <c r="D141" s="12" t="str">
        <f>IF(B141="","",'Home Equity Loan Amortization'!$I$10)</f>
        <v/>
      </c>
      <c r="E141" s="3" t="str">
        <f>IF(B141="","",ROUND((((1+D141/12)^(12/'Home Equity Loan Amortization'!$E$20))-1)*H140,2))</f>
        <v/>
      </c>
      <c r="F141" s="3" t="str">
        <f t="shared" si="7"/>
        <v/>
      </c>
      <c r="G141" s="1" t="str">
        <f t="shared" si="2"/>
        <v/>
      </c>
      <c r="H141" s="3" t="str">
        <f t="shared" si="3"/>
        <v/>
      </c>
    </row>
    <row r="142" spans="2:8" ht="14.5" x14ac:dyDescent="0.35">
      <c r="B142" s="1" t="str">
        <f t="shared" si="6"/>
        <v/>
      </c>
      <c r="C142" s="11" t="str">
        <f>IF(B142="","",IF(OR('Home Equity Loan Amortization'!$E$20=26,'Home Equity Loan Amortization'!$E$20=52),IF('Home Equity Loan Amortization'!$E$20=26,IF(B142=1,'Home Equity Loan Amortization'!$I$13,C141+14),IF('Home Equity Loan Amortization'!$E$20=52,IF(B142=1,'Home Equity Loan Amortization'!$I$13,C141+7),"n/a")),IF('Home Equity Loan Amortization'!$E$20=24,DATE(YEAR('Home Equity Loan Amortization'!$I$13),MONTH('Home Equity Loan Amortization'!$I$13)+(B142-1)/2+IF(AND(DAY('Home Equity Loan Amortization'!$I$13)&gt;=15,MOD(B142,2)=0),1,0),IF(MOD(B142,2)=0,IF(DAY('Home Equity Loan Amortization'!$I$13)&gt;=15,DAY('Home Equity Loan Amortization'!$I$13)-14,DAY('Home Equity Loan Amortization'!$I$13)+14),DAY('Home Equity Loan Amortization'!$I$13))),IF(DAY(DATE(YEAR('Home Equity Loan Amortization'!$I$13),MONTH('Home Equity Loan Amortization'!$I$13)+B142-1,DAY('Home Equity Loan Amortization'!$I$13)))&lt;&gt;DAY('Home Equity Loan Amortization'!$I$13),DATE(YEAR('Home Equity Loan Amortization'!$I$13),MONTH('Home Equity Loan Amortization'!$I$13)+B142,0),DATE(YEAR('Home Equity Loan Amortization'!$I$13),MONTH('Home Equity Loan Amortization'!$I$13)+B142-1,DAY('Home Equity Loan Amortization'!$I$13))))))</f>
        <v/>
      </c>
      <c r="D142" s="12" t="str">
        <f>IF(B142="","",'Home Equity Loan Amortization'!$I$10)</f>
        <v/>
      </c>
      <c r="E142" s="3" t="str">
        <f>IF(B142="","",ROUND((((1+D142/12)^(12/'Home Equity Loan Amortization'!$E$20))-1)*H141,2))</f>
        <v/>
      </c>
      <c r="F142" s="3" t="str">
        <f t="shared" si="7"/>
        <v/>
      </c>
      <c r="G142" s="1" t="str">
        <f t="shared" si="2"/>
        <v/>
      </c>
      <c r="H142" s="3" t="str">
        <f t="shared" si="3"/>
        <v/>
      </c>
    </row>
    <row r="143" spans="2:8" ht="14.5" x14ac:dyDescent="0.35">
      <c r="B143" s="1" t="str">
        <f t="shared" si="6"/>
        <v/>
      </c>
      <c r="C143" s="11" t="str">
        <f>IF(B143="","",IF(OR('Home Equity Loan Amortization'!$E$20=26,'Home Equity Loan Amortization'!$E$20=52),IF('Home Equity Loan Amortization'!$E$20=26,IF(B143=1,'Home Equity Loan Amortization'!$I$13,C142+14),IF('Home Equity Loan Amortization'!$E$20=52,IF(B143=1,'Home Equity Loan Amortization'!$I$13,C142+7),"n/a")),IF('Home Equity Loan Amortization'!$E$20=24,DATE(YEAR('Home Equity Loan Amortization'!$I$13),MONTH('Home Equity Loan Amortization'!$I$13)+(B143-1)/2+IF(AND(DAY('Home Equity Loan Amortization'!$I$13)&gt;=15,MOD(B143,2)=0),1,0),IF(MOD(B143,2)=0,IF(DAY('Home Equity Loan Amortization'!$I$13)&gt;=15,DAY('Home Equity Loan Amortization'!$I$13)-14,DAY('Home Equity Loan Amortization'!$I$13)+14),DAY('Home Equity Loan Amortization'!$I$13))),IF(DAY(DATE(YEAR('Home Equity Loan Amortization'!$I$13),MONTH('Home Equity Loan Amortization'!$I$13)+B143-1,DAY('Home Equity Loan Amortization'!$I$13)))&lt;&gt;DAY('Home Equity Loan Amortization'!$I$13),DATE(YEAR('Home Equity Loan Amortization'!$I$13),MONTH('Home Equity Loan Amortization'!$I$13)+B143,0),DATE(YEAR('Home Equity Loan Amortization'!$I$13),MONTH('Home Equity Loan Amortization'!$I$13)+B143-1,DAY('Home Equity Loan Amortization'!$I$13))))))</f>
        <v/>
      </c>
      <c r="D143" s="12" t="str">
        <f>IF(B143="","",'Home Equity Loan Amortization'!$I$10)</f>
        <v/>
      </c>
      <c r="E143" s="3" t="str">
        <f>IF(B143="","",ROUND((((1+D143/12)^(12/'Home Equity Loan Amortization'!$E$20))-1)*H142,2))</f>
        <v/>
      </c>
      <c r="F143" s="3" t="str">
        <f t="shared" si="7"/>
        <v/>
      </c>
      <c r="G143" s="1" t="str">
        <f t="shared" si="2"/>
        <v/>
      </c>
      <c r="H143" s="3" t="str">
        <f t="shared" si="3"/>
        <v/>
      </c>
    </row>
    <row r="144" spans="2:8" ht="14.5" x14ac:dyDescent="0.35">
      <c r="B144" s="1" t="str">
        <f t="shared" si="6"/>
        <v/>
      </c>
      <c r="C144" s="11" t="str">
        <f>IF(B144="","",IF(OR('Home Equity Loan Amortization'!$E$20=26,'Home Equity Loan Amortization'!$E$20=52),IF('Home Equity Loan Amortization'!$E$20=26,IF(B144=1,'Home Equity Loan Amortization'!$I$13,C143+14),IF('Home Equity Loan Amortization'!$E$20=52,IF(B144=1,'Home Equity Loan Amortization'!$I$13,C143+7),"n/a")),IF('Home Equity Loan Amortization'!$E$20=24,DATE(YEAR('Home Equity Loan Amortization'!$I$13),MONTH('Home Equity Loan Amortization'!$I$13)+(B144-1)/2+IF(AND(DAY('Home Equity Loan Amortization'!$I$13)&gt;=15,MOD(B144,2)=0),1,0),IF(MOD(B144,2)=0,IF(DAY('Home Equity Loan Amortization'!$I$13)&gt;=15,DAY('Home Equity Loan Amortization'!$I$13)-14,DAY('Home Equity Loan Amortization'!$I$13)+14),DAY('Home Equity Loan Amortization'!$I$13))),IF(DAY(DATE(YEAR('Home Equity Loan Amortization'!$I$13),MONTH('Home Equity Loan Amortization'!$I$13)+B144-1,DAY('Home Equity Loan Amortization'!$I$13)))&lt;&gt;DAY('Home Equity Loan Amortization'!$I$13),DATE(YEAR('Home Equity Loan Amortization'!$I$13),MONTH('Home Equity Loan Amortization'!$I$13)+B144,0),DATE(YEAR('Home Equity Loan Amortization'!$I$13),MONTH('Home Equity Loan Amortization'!$I$13)+B144-1,DAY('Home Equity Loan Amortization'!$I$13))))))</f>
        <v/>
      </c>
      <c r="D144" s="12" t="str">
        <f>IF(B144="","",'Home Equity Loan Amortization'!$I$10)</f>
        <v/>
      </c>
      <c r="E144" s="3" t="str">
        <f>IF(B144="","",ROUND((((1+D144/12)^(12/'Home Equity Loan Amortization'!$E$20))-1)*H143,2))</f>
        <v/>
      </c>
      <c r="F144" s="3" t="str">
        <f t="shared" si="7"/>
        <v/>
      </c>
      <c r="G144" s="1" t="str">
        <f t="shared" si="2"/>
        <v/>
      </c>
      <c r="H144" s="3" t="str">
        <f t="shared" si="3"/>
        <v/>
      </c>
    </row>
    <row r="145" spans="2:8" ht="14.5" x14ac:dyDescent="0.35">
      <c r="B145" s="1" t="str">
        <f t="shared" si="6"/>
        <v/>
      </c>
      <c r="C145" s="11" t="str">
        <f>IF(B145="","",IF(OR('Home Equity Loan Amortization'!$E$20=26,'Home Equity Loan Amortization'!$E$20=52),IF('Home Equity Loan Amortization'!$E$20=26,IF(B145=1,'Home Equity Loan Amortization'!$I$13,C144+14),IF('Home Equity Loan Amortization'!$E$20=52,IF(B145=1,'Home Equity Loan Amortization'!$I$13,C144+7),"n/a")),IF('Home Equity Loan Amortization'!$E$20=24,DATE(YEAR('Home Equity Loan Amortization'!$I$13),MONTH('Home Equity Loan Amortization'!$I$13)+(B145-1)/2+IF(AND(DAY('Home Equity Loan Amortization'!$I$13)&gt;=15,MOD(B145,2)=0),1,0),IF(MOD(B145,2)=0,IF(DAY('Home Equity Loan Amortization'!$I$13)&gt;=15,DAY('Home Equity Loan Amortization'!$I$13)-14,DAY('Home Equity Loan Amortization'!$I$13)+14),DAY('Home Equity Loan Amortization'!$I$13))),IF(DAY(DATE(YEAR('Home Equity Loan Amortization'!$I$13),MONTH('Home Equity Loan Amortization'!$I$13)+B145-1,DAY('Home Equity Loan Amortization'!$I$13)))&lt;&gt;DAY('Home Equity Loan Amortization'!$I$13),DATE(YEAR('Home Equity Loan Amortization'!$I$13),MONTH('Home Equity Loan Amortization'!$I$13)+B145,0),DATE(YEAR('Home Equity Loan Amortization'!$I$13),MONTH('Home Equity Loan Amortization'!$I$13)+B145-1,DAY('Home Equity Loan Amortization'!$I$13))))))</f>
        <v/>
      </c>
      <c r="D145" s="12" t="str">
        <f>IF(B145="","",'Home Equity Loan Amortization'!$I$10)</f>
        <v/>
      </c>
      <c r="E145" s="3" t="str">
        <f>IF(B145="","",ROUND((((1+D145/12)^(12/'Home Equity Loan Amortization'!$E$20))-1)*H144,2))</f>
        <v/>
      </c>
      <c r="F145" s="3" t="str">
        <f t="shared" si="7"/>
        <v/>
      </c>
      <c r="G145" s="1" t="str">
        <f t="shared" si="2"/>
        <v/>
      </c>
      <c r="H145" s="3" t="str">
        <f t="shared" si="3"/>
        <v/>
      </c>
    </row>
    <row r="146" spans="2:8" ht="14.5" x14ac:dyDescent="0.35">
      <c r="B146" s="1" t="str">
        <f t="shared" si="6"/>
        <v/>
      </c>
      <c r="C146" s="11" t="str">
        <f>IF(B146="","",IF(OR('Home Equity Loan Amortization'!$E$20=26,'Home Equity Loan Amortization'!$E$20=52),IF('Home Equity Loan Amortization'!$E$20=26,IF(B146=1,'Home Equity Loan Amortization'!$I$13,C145+14),IF('Home Equity Loan Amortization'!$E$20=52,IF(B146=1,'Home Equity Loan Amortization'!$I$13,C145+7),"n/a")),IF('Home Equity Loan Amortization'!$E$20=24,DATE(YEAR('Home Equity Loan Amortization'!$I$13),MONTH('Home Equity Loan Amortization'!$I$13)+(B146-1)/2+IF(AND(DAY('Home Equity Loan Amortization'!$I$13)&gt;=15,MOD(B146,2)=0),1,0),IF(MOD(B146,2)=0,IF(DAY('Home Equity Loan Amortization'!$I$13)&gt;=15,DAY('Home Equity Loan Amortization'!$I$13)-14,DAY('Home Equity Loan Amortization'!$I$13)+14),DAY('Home Equity Loan Amortization'!$I$13))),IF(DAY(DATE(YEAR('Home Equity Loan Amortization'!$I$13),MONTH('Home Equity Loan Amortization'!$I$13)+B146-1,DAY('Home Equity Loan Amortization'!$I$13)))&lt;&gt;DAY('Home Equity Loan Amortization'!$I$13),DATE(YEAR('Home Equity Loan Amortization'!$I$13),MONTH('Home Equity Loan Amortization'!$I$13)+B146,0),DATE(YEAR('Home Equity Loan Amortization'!$I$13),MONTH('Home Equity Loan Amortization'!$I$13)+B146-1,DAY('Home Equity Loan Amortization'!$I$13))))))</f>
        <v/>
      </c>
      <c r="D146" s="12" t="str">
        <f>IF(B146="","",'Home Equity Loan Amortization'!$I$10)</f>
        <v/>
      </c>
      <c r="E146" s="3" t="str">
        <f>IF(B146="","",ROUND((((1+D146/12)^(12/'Home Equity Loan Amortization'!$E$20))-1)*H145,2))</f>
        <v/>
      </c>
      <c r="F146" s="3" t="str">
        <f t="shared" si="7"/>
        <v/>
      </c>
      <c r="G146" s="1" t="str">
        <f t="shared" si="2"/>
        <v/>
      </c>
      <c r="H146" s="3" t="str">
        <f t="shared" si="3"/>
        <v/>
      </c>
    </row>
    <row r="147" spans="2:8" ht="14.5" x14ac:dyDescent="0.35">
      <c r="B147" s="1" t="str">
        <f t="shared" si="6"/>
        <v/>
      </c>
      <c r="C147" s="11" t="str">
        <f>IF(B147="","",IF(OR('Home Equity Loan Amortization'!$E$20=26,'Home Equity Loan Amortization'!$E$20=52),IF('Home Equity Loan Amortization'!$E$20=26,IF(B147=1,'Home Equity Loan Amortization'!$I$13,C146+14),IF('Home Equity Loan Amortization'!$E$20=52,IF(B147=1,'Home Equity Loan Amortization'!$I$13,C146+7),"n/a")),IF('Home Equity Loan Amortization'!$E$20=24,DATE(YEAR('Home Equity Loan Amortization'!$I$13),MONTH('Home Equity Loan Amortization'!$I$13)+(B147-1)/2+IF(AND(DAY('Home Equity Loan Amortization'!$I$13)&gt;=15,MOD(B147,2)=0),1,0),IF(MOD(B147,2)=0,IF(DAY('Home Equity Loan Amortization'!$I$13)&gt;=15,DAY('Home Equity Loan Amortization'!$I$13)-14,DAY('Home Equity Loan Amortization'!$I$13)+14),DAY('Home Equity Loan Amortization'!$I$13))),IF(DAY(DATE(YEAR('Home Equity Loan Amortization'!$I$13),MONTH('Home Equity Loan Amortization'!$I$13)+B147-1,DAY('Home Equity Loan Amortization'!$I$13)))&lt;&gt;DAY('Home Equity Loan Amortization'!$I$13),DATE(YEAR('Home Equity Loan Amortization'!$I$13),MONTH('Home Equity Loan Amortization'!$I$13)+B147,0),DATE(YEAR('Home Equity Loan Amortization'!$I$13),MONTH('Home Equity Loan Amortization'!$I$13)+B147-1,DAY('Home Equity Loan Amortization'!$I$13))))))</f>
        <v/>
      </c>
      <c r="D147" s="12" t="str">
        <f>IF(B147="","",'Home Equity Loan Amortization'!$I$10)</f>
        <v/>
      </c>
      <c r="E147" s="3" t="str">
        <f>IF(B147="","",ROUND((((1+D147/12)^(12/'Home Equity Loan Amortization'!$E$20))-1)*H146,2))</f>
        <v/>
      </c>
      <c r="F147" s="3" t="str">
        <f t="shared" si="7"/>
        <v/>
      </c>
      <c r="G147" s="1" t="str">
        <f t="shared" si="2"/>
        <v/>
      </c>
      <c r="H147" s="3" t="str">
        <f t="shared" si="3"/>
        <v/>
      </c>
    </row>
    <row r="148" spans="2:8" ht="14.5" x14ac:dyDescent="0.35">
      <c r="B148" s="1" t="str">
        <f t="shared" si="6"/>
        <v/>
      </c>
      <c r="C148" s="11" t="str">
        <f>IF(B148="","",IF(OR('Home Equity Loan Amortization'!$E$20=26,'Home Equity Loan Amortization'!$E$20=52),IF('Home Equity Loan Amortization'!$E$20=26,IF(B148=1,'Home Equity Loan Amortization'!$I$13,C147+14),IF('Home Equity Loan Amortization'!$E$20=52,IF(B148=1,'Home Equity Loan Amortization'!$I$13,C147+7),"n/a")),IF('Home Equity Loan Amortization'!$E$20=24,DATE(YEAR('Home Equity Loan Amortization'!$I$13),MONTH('Home Equity Loan Amortization'!$I$13)+(B148-1)/2+IF(AND(DAY('Home Equity Loan Amortization'!$I$13)&gt;=15,MOD(B148,2)=0),1,0),IF(MOD(B148,2)=0,IF(DAY('Home Equity Loan Amortization'!$I$13)&gt;=15,DAY('Home Equity Loan Amortization'!$I$13)-14,DAY('Home Equity Loan Amortization'!$I$13)+14),DAY('Home Equity Loan Amortization'!$I$13))),IF(DAY(DATE(YEAR('Home Equity Loan Amortization'!$I$13),MONTH('Home Equity Loan Amortization'!$I$13)+B148-1,DAY('Home Equity Loan Amortization'!$I$13)))&lt;&gt;DAY('Home Equity Loan Amortization'!$I$13),DATE(YEAR('Home Equity Loan Amortization'!$I$13),MONTH('Home Equity Loan Amortization'!$I$13)+B148,0),DATE(YEAR('Home Equity Loan Amortization'!$I$13),MONTH('Home Equity Loan Amortization'!$I$13)+B148-1,DAY('Home Equity Loan Amortization'!$I$13))))))</f>
        <v/>
      </c>
      <c r="D148" s="12" t="str">
        <f>IF(B148="","",'Home Equity Loan Amortization'!$I$10)</f>
        <v/>
      </c>
      <c r="E148" s="3" t="str">
        <f>IF(B148="","",ROUND((((1+D148/12)^(12/'Home Equity Loan Amortization'!$E$20))-1)*H147,2))</f>
        <v/>
      </c>
      <c r="F148" s="3" t="str">
        <f t="shared" si="7"/>
        <v/>
      </c>
      <c r="G148" s="1" t="str">
        <f t="shared" si="2"/>
        <v/>
      </c>
      <c r="H148" s="3" t="str">
        <f t="shared" si="3"/>
        <v/>
      </c>
    </row>
    <row r="149" spans="2:8" ht="14.5" x14ac:dyDescent="0.35">
      <c r="B149" s="1" t="str">
        <f t="shared" si="6"/>
        <v/>
      </c>
      <c r="C149" s="11" t="str">
        <f>IF(B149="","",IF(OR('Home Equity Loan Amortization'!$E$20=26,'Home Equity Loan Amortization'!$E$20=52),IF('Home Equity Loan Amortization'!$E$20=26,IF(B149=1,'Home Equity Loan Amortization'!$I$13,C148+14),IF('Home Equity Loan Amortization'!$E$20=52,IF(B149=1,'Home Equity Loan Amortization'!$I$13,C148+7),"n/a")),IF('Home Equity Loan Amortization'!$E$20=24,DATE(YEAR('Home Equity Loan Amortization'!$I$13),MONTH('Home Equity Loan Amortization'!$I$13)+(B149-1)/2+IF(AND(DAY('Home Equity Loan Amortization'!$I$13)&gt;=15,MOD(B149,2)=0),1,0),IF(MOD(B149,2)=0,IF(DAY('Home Equity Loan Amortization'!$I$13)&gt;=15,DAY('Home Equity Loan Amortization'!$I$13)-14,DAY('Home Equity Loan Amortization'!$I$13)+14),DAY('Home Equity Loan Amortization'!$I$13))),IF(DAY(DATE(YEAR('Home Equity Loan Amortization'!$I$13),MONTH('Home Equity Loan Amortization'!$I$13)+B149-1,DAY('Home Equity Loan Amortization'!$I$13)))&lt;&gt;DAY('Home Equity Loan Amortization'!$I$13),DATE(YEAR('Home Equity Loan Amortization'!$I$13),MONTH('Home Equity Loan Amortization'!$I$13)+B149,0),DATE(YEAR('Home Equity Loan Amortization'!$I$13),MONTH('Home Equity Loan Amortization'!$I$13)+B149-1,DAY('Home Equity Loan Amortization'!$I$13))))))</f>
        <v/>
      </c>
      <c r="D149" s="12" t="str">
        <f>IF(B149="","",'Home Equity Loan Amortization'!$I$10)</f>
        <v/>
      </c>
      <c r="E149" s="3" t="str">
        <f>IF(B149="","",ROUND((((1+D149/12)^(12/'Home Equity Loan Amortization'!$E$20))-1)*H148,2))</f>
        <v/>
      </c>
      <c r="F149" s="3" t="str">
        <f t="shared" si="7"/>
        <v/>
      </c>
      <c r="G149" s="1" t="str">
        <f t="shared" si="2"/>
        <v/>
      </c>
      <c r="H149" s="3" t="str">
        <f t="shared" si="3"/>
        <v/>
      </c>
    </row>
    <row r="150" spans="2:8" ht="14.5" x14ac:dyDescent="0.35">
      <c r="B150" s="1" t="str">
        <f t="shared" si="6"/>
        <v/>
      </c>
      <c r="C150" s="11" t="str">
        <f>IF(B150="","",IF(OR('Home Equity Loan Amortization'!$E$20=26,'Home Equity Loan Amortization'!$E$20=52),IF('Home Equity Loan Amortization'!$E$20=26,IF(B150=1,'Home Equity Loan Amortization'!$I$13,C149+14),IF('Home Equity Loan Amortization'!$E$20=52,IF(B150=1,'Home Equity Loan Amortization'!$I$13,C149+7),"n/a")),IF('Home Equity Loan Amortization'!$E$20=24,DATE(YEAR('Home Equity Loan Amortization'!$I$13),MONTH('Home Equity Loan Amortization'!$I$13)+(B150-1)/2+IF(AND(DAY('Home Equity Loan Amortization'!$I$13)&gt;=15,MOD(B150,2)=0),1,0),IF(MOD(B150,2)=0,IF(DAY('Home Equity Loan Amortization'!$I$13)&gt;=15,DAY('Home Equity Loan Amortization'!$I$13)-14,DAY('Home Equity Loan Amortization'!$I$13)+14),DAY('Home Equity Loan Amortization'!$I$13))),IF(DAY(DATE(YEAR('Home Equity Loan Amortization'!$I$13),MONTH('Home Equity Loan Amortization'!$I$13)+B150-1,DAY('Home Equity Loan Amortization'!$I$13)))&lt;&gt;DAY('Home Equity Loan Amortization'!$I$13),DATE(YEAR('Home Equity Loan Amortization'!$I$13),MONTH('Home Equity Loan Amortization'!$I$13)+B150,0),DATE(YEAR('Home Equity Loan Amortization'!$I$13),MONTH('Home Equity Loan Amortization'!$I$13)+B150-1,DAY('Home Equity Loan Amortization'!$I$13))))))</f>
        <v/>
      </c>
      <c r="D150" s="12" t="str">
        <f>IF(B150="","",'Home Equity Loan Amortization'!$I$10)</f>
        <v/>
      </c>
      <c r="E150" s="3" t="str">
        <f>IF(B150="","",ROUND((((1+D150/12)^(12/'Home Equity Loan Amortization'!$E$20))-1)*H149,2))</f>
        <v/>
      </c>
      <c r="F150" s="3" t="str">
        <f t="shared" si="7"/>
        <v/>
      </c>
      <c r="G150" s="1" t="str">
        <f t="shared" si="2"/>
        <v/>
      </c>
      <c r="H150" s="3" t="str">
        <f t="shared" si="3"/>
        <v/>
      </c>
    </row>
    <row r="151" spans="2:8" ht="14.5" x14ac:dyDescent="0.35">
      <c r="B151" s="1" t="str">
        <f t="shared" si="6"/>
        <v/>
      </c>
      <c r="C151" s="11" t="str">
        <f>IF(B151="","",IF(OR('Home Equity Loan Amortization'!$E$20=26,'Home Equity Loan Amortization'!$E$20=52),IF('Home Equity Loan Amortization'!$E$20=26,IF(B151=1,'Home Equity Loan Amortization'!$I$13,C150+14),IF('Home Equity Loan Amortization'!$E$20=52,IF(B151=1,'Home Equity Loan Amortization'!$I$13,C150+7),"n/a")),IF('Home Equity Loan Amortization'!$E$20=24,DATE(YEAR('Home Equity Loan Amortization'!$I$13),MONTH('Home Equity Loan Amortization'!$I$13)+(B151-1)/2+IF(AND(DAY('Home Equity Loan Amortization'!$I$13)&gt;=15,MOD(B151,2)=0),1,0),IF(MOD(B151,2)=0,IF(DAY('Home Equity Loan Amortization'!$I$13)&gt;=15,DAY('Home Equity Loan Amortization'!$I$13)-14,DAY('Home Equity Loan Amortization'!$I$13)+14),DAY('Home Equity Loan Amortization'!$I$13))),IF(DAY(DATE(YEAR('Home Equity Loan Amortization'!$I$13),MONTH('Home Equity Loan Amortization'!$I$13)+B151-1,DAY('Home Equity Loan Amortization'!$I$13)))&lt;&gt;DAY('Home Equity Loan Amortization'!$I$13),DATE(YEAR('Home Equity Loan Amortization'!$I$13),MONTH('Home Equity Loan Amortization'!$I$13)+B151,0),DATE(YEAR('Home Equity Loan Amortization'!$I$13),MONTH('Home Equity Loan Amortization'!$I$13)+B151-1,DAY('Home Equity Loan Amortization'!$I$13))))))</f>
        <v/>
      </c>
      <c r="D151" s="12" t="str">
        <f>IF(B151="","",'Home Equity Loan Amortization'!$I$10)</f>
        <v/>
      </c>
      <c r="E151" s="3" t="str">
        <f>IF(B151="","",ROUND((((1+D151/12)^(12/'Home Equity Loan Amortization'!$E$20))-1)*H150,2))</f>
        <v/>
      </c>
      <c r="F151" s="3" t="str">
        <f t="shared" si="7"/>
        <v/>
      </c>
      <c r="G151" s="1" t="str">
        <f t="shared" si="2"/>
        <v/>
      </c>
      <c r="H151" s="3" t="str">
        <f t="shared" si="3"/>
        <v/>
      </c>
    </row>
    <row r="152" spans="2:8" ht="14.5" x14ac:dyDescent="0.35">
      <c r="B152" s="1" t="str">
        <f t="shared" si="6"/>
        <v/>
      </c>
      <c r="C152" s="11" t="str">
        <f>IF(B152="","",IF(OR('Home Equity Loan Amortization'!$E$20=26,'Home Equity Loan Amortization'!$E$20=52),IF('Home Equity Loan Amortization'!$E$20=26,IF(B152=1,'Home Equity Loan Amortization'!$I$13,C151+14),IF('Home Equity Loan Amortization'!$E$20=52,IF(B152=1,'Home Equity Loan Amortization'!$I$13,C151+7),"n/a")),IF('Home Equity Loan Amortization'!$E$20=24,DATE(YEAR('Home Equity Loan Amortization'!$I$13),MONTH('Home Equity Loan Amortization'!$I$13)+(B152-1)/2+IF(AND(DAY('Home Equity Loan Amortization'!$I$13)&gt;=15,MOD(B152,2)=0),1,0),IF(MOD(B152,2)=0,IF(DAY('Home Equity Loan Amortization'!$I$13)&gt;=15,DAY('Home Equity Loan Amortization'!$I$13)-14,DAY('Home Equity Loan Amortization'!$I$13)+14),DAY('Home Equity Loan Amortization'!$I$13))),IF(DAY(DATE(YEAR('Home Equity Loan Amortization'!$I$13),MONTH('Home Equity Loan Amortization'!$I$13)+B152-1,DAY('Home Equity Loan Amortization'!$I$13)))&lt;&gt;DAY('Home Equity Loan Amortization'!$I$13),DATE(YEAR('Home Equity Loan Amortization'!$I$13),MONTH('Home Equity Loan Amortization'!$I$13)+B152,0),DATE(YEAR('Home Equity Loan Amortization'!$I$13),MONTH('Home Equity Loan Amortization'!$I$13)+B152-1,DAY('Home Equity Loan Amortization'!$I$13))))))</f>
        <v/>
      </c>
      <c r="D152" s="12" t="str">
        <f>IF(B152="","",'Home Equity Loan Amortization'!$I$10)</f>
        <v/>
      </c>
      <c r="E152" s="3" t="str">
        <f>IF(B152="","",ROUND((((1+D152/12)^(12/'Home Equity Loan Amortization'!$E$20))-1)*H151,2))</f>
        <v/>
      </c>
      <c r="F152" s="3" t="str">
        <f t="shared" si="7"/>
        <v/>
      </c>
      <c r="G152" s="1" t="str">
        <f t="shared" si="2"/>
        <v/>
      </c>
      <c r="H152" s="3" t="str">
        <f t="shared" si="3"/>
        <v/>
      </c>
    </row>
    <row r="153" spans="2:8" ht="14.5" x14ac:dyDescent="0.35">
      <c r="B153" s="1" t="str">
        <f t="shared" si="6"/>
        <v/>
      </c>
      <c r="C153" s="11" t="str">
        <f>IF(B153="","",IF(OR('Home Equity Loan Amortization'!$E$20=26,'Home Equity Loan Amortization'!$E$20=52),IF('Home Equity Loan Amortization'!$E$20=26,IF(B153=1,'Home Equity Loan Amortization'!$I$13,C152+14),IF('Home Equity Loan Amortization'!$E$20=52,IF(B153=1,'Home Equity Loan Amortization'!$I$13,C152+7),"n/a")),IF('Home Equity Loan Amortization'!$E$20=24,DATE(YEAR('Home Equity Loan Amortization'!$I$13),MONTH('Home Equity Loan Amortization'!$I$13)+(B153-1)/2+IF(AND(DAY('Home Equity Loan Amortization'!$I$13)&gt;=15,MOD(B153,2)=0),1,0),IF(MOD(B153,2)=0,IF(DAY('Home Equity Loan Amortization'!$I$13)&gt;=15,DAY('Home Equity Loan Amortization'!$I$13)-14,DAY('Home Equity Loan Amortization'!$I$13)+14),DAY('Home Equity Loan Amortization'!$I$13))),IF(DAY(DATE(YEAR('Home Equity Loan Amortization'!$I$13),MONTH('Home Equity Loan Amortization'!$I$13)+B153-1,DAY('Home Equity Loan Amortization'!$I$13)))&lt;&gt;DAY('Home Equity Loan Amortization'!$I$13),DATE(YEAR('Home Equity Loan Amortization'!$I$13),MONTH('Home Equity Loan Amortization'!$I$13)+B153,0),DATE(YEAR('Home Equity Loan Amortization'!$I$13),MONTH('Home Equity Loan Amortization'!$I$13)+B153-1,DAY('Home Equity Loan Amortization'!$I$13))))))</f>
        <v/>
      </c>
      <c r="D153" s="12" t="str">
        <f>IF(B153="","",'Home Equity Loan Amortization'!$I$10)</f>
        <v/>
      </c>
      <c r="E153" s="3" t="str">
        <f>IF(B153="","",ROUND((((1+D153/12)^(12/'Home Equity Loan Amortization'!$E$20))-1)*H152,2))</f>
        <v/>
      </c>
      <c r="F153" s="3" t="str">
        <f t="shared" si="7"/>
        <v/>
      </c>
      <c r="G153" s="1" t="str">
        <f t="shared" si="2"/>
        <v/>
      </c>
      <c r="H153" s="3" t="str">
        <f t="shared" si="3"/>
        <v/>
      </c>
    </row>
    <row r="154" spans="2:8" ht="14.5" x14ac:dyDescent="0.35">
      <c r="B154" s="1" t="str">
        <f t="shared" si="6"/>
        <v/>
      </c>
      <c r="C154" s="11" t="str">
        <f>IF(B154="","",IF(OR('Home Equity Loan Amortization'!$E$20=26,'Home Equity Loan Amortization'!$E$20=52),IF('Home Equity Loan Amortization'!$E$20=26,IF(B154=1,'Home Equity Loan Amortization'!$I$13,C153+14),IF('Home Equity Loan Amortization'!$E$20=52,IF(B154=1,'Home Equity Loan Amortization'!$I$13,C153+7),"n/a")),IF('Home Equity Loan Amortization'!$E$20=24,DATE(YEAR('Home Equity Loan Amortization'!$I$13),MONTH('Home Equity Loan Amortization'!$I$13)+(B154-1)/2+IF(AND(DAY('Home Equity Loan Amortization'!$I$13)&gt;=15,MOD(B154,2)=0),1,0),IF(MOD(B154,2)=0,IF(DAY('Home Equity Loan Amortization'!$I$13)&gt;=15,DAY('Home Equity Loan Amortization'!$I$13)-14,DAY('Home Equity Loan Amortization'!$I$13)+14),DAY('Home Equity Loan Amortization'!$I$13))),IF(DAY(DATE(YEAR('Home Equity Loan Amortization'!$I$13),MONTH('Home Equity Loan Amortization'!$I$13)+B154-1,DAY('Home Equity Loan Amortization'!$I$13)))&lt;&gt;DAY('Home Equity Loan Amortization'!$I$13),DATE(YEAR('Home Equity Loan Amortization'!$I$13),MONTH('Home Equity Loan Amortization'!$I$13)+B154,0),DATE(YEAR('Home Equity Loan Amortization'!$I$13),MONTH('Home Equity Loan Amortization'!$I$13)+B154-1,DAY('Home Equity Loan Amortization'!$I$13))))))</f>
        <v/>
      </c>
      <c r="D154" s="12" t="str">
        <f>IF(B154="","",'Home Equity Loan Amortization'!$I$10)</f>
        <v/>
      </c>
      <c r="E154" s="3" t="str">
        <f>IF(B154="","",ROUND((((1+D154/12)^(12/'Home Equity Loan Amortization'!$E$20))-1)*H153,2))</f>
        <v/>
      </c>
      <c r="F154" s="3" t="str">
        <f t="shared" si="7"/>
        <v/>
      </c>
      <c r="G154" s="1" t="str">
        <f t="shared" si="2"/>
        <v/>
      </c>
      <c r="H154" s="3" t="str">
        <f t="shared" si="3"/>
        <v/>
      </c>
    </row>
    <row r="155" spans="2:8" ht="14.5" x14ac:dyDescent="0.35">
      <c r="B155" s="1" t="str">
        <f t="shared" si="6"/>
        <v/>
      </c>
      <c r="C155" s="11" t="str">
        <f>IF(B155="","",IF(OR('Home Equity Loan Amortization'!$E$20=26,'Home Equity Loan Amortization'!$E$20=52),IF('Home Equity Loan Amortization'!$E$20=26,IF(B155=1,'Home Equity Loan Amortization'!$I$13,C154+14),IF('Home Equity Loan Amortization'!$E$20=52,IF(B155=1,'Home Equity Loan Amortization'!$I$13,C154+7),"n/a")),IF('Home Equity Loan Amortization'!$E$20=24,DATE(YEAR('Home Equity Loan Amortization'!$I$13),MONTH('Home Equity Loan Amortization'!$I$13)+(B155-1)/2+IF(AND(DAY('Home Equity Loan Amortization'!$I$13)&gt;=15,MOD(B155,2)=0),1,0),IF(MOD(B155,2)=0,IF(DAY('Home Equity Loan Amortization'!$I$13)&gt;=15,DAY('Home Equity Loan Amortization'!$I$13)-14,DAY('Home Equity Loan Amortization'!$I$13)+14),DAY('Home Equity Loan Amortization'!$I$13))),IF(DAY(DATE(YEAR('Home Equity Loan Amortization'!$I$13),MONTH('Home Equity Loan Amortization'!$I$13)+B155-1,DAY('Home Equity Loan Amortization'!$I$13)))&lt;&gt;DAY('Home Equity Loan Amortization'!$I$13),DATE(YEAR('Home Equity Loan Amortization'!$I$13),MONTH('Home Equity Loan Amortization'!$I$13)+B155,0),DATE(YEAR('Home Equity Loan Amortization'!$I$13),MONTH('Home Equity Loan Amortization'!$I$13)+B155-1,DAY('Home Equity Loan Amortization'!$I$13))))))</f>
        <v/>
      </c>
      <c r="D155" s="12" t="str">
        <f>IF(B155="","",'Home Equity Loan Amortization'!$I$10)</f>
        <v/>
      </c>
      <c r="E155" s="3" t="str">
        <f>IF(B155="","",ROUND((((1+D155/12)^(12/'Home Equity Loan Amortization'!$E$20))-1)*H154,2))</f>
        <v/>
      </c>
      <c r="F155" s="3" t="str">
        <f t="shared" si="7"/>
        <v/>
      </c>
      <c r="G155" s="1" t="str">
        <f t="shared" si="2"/>
        <v/>
      </c>
      <c r="H155" s="3" t="str">
        <f t="shared" si="3"/>
        <v/>
      </c>
    </row>
    <row r="156" spans="2:8" ht="14.5" x14ac:dyDescent="0.35">
      <c r="B156" s="1" t="str">
        <f t="shared" si="6"/>
        <v/>
      </c>
      <c r="C156" s="11" t="str">
        <f>IF(B156="","",IF(OR('Home Equity Loan Amortization'!$E$20=26,'Home Equity Loan Amortization'!$E$20=52),IF('Home Equity Loan Amortization'!$E$20=26,IF(B156=1,'Home Equity Loan Amortization'!$I$13,C155+14),IF('Home Equity Loan Amortization'!$E$20=52,IF(B156=1,'Home Equity Loan Amortization'!$I$13,C155+7),"n/a")),IF('Home Equity Loan Amortization'!$E$20=24,DATE(YEAR('Home Equity Loan Amortization'!$I$13),MONTH('Home Equity Loan Amortization'!$I$13)+(B156-1)/2+IF(AND(DAY('Home Equity Loan Amortization'!$I$13)&gt;=15,MOD(B156,2)=0),1,0),IF(MOD(B156,2)=0,IF(DAY('Home Equity Loan Amortization'!$I$13)&gt;=15,DAY('Home Equity Loan Amortization'!$I$13)-14,DAY('Home Equity Loan Amortization'!$I$13)+14),DAY('Home Equity Loan Amortization'!$I$13))),IF(DAY(DATE(YEAR('Home Equity Loan Amortization'!$I$13),MONTH('Home Equity Loan Amortization'!$I$13)+B156-1,DAY('Home Equity Loan Amortization'!$I$13)))&lt;&gt;DAY('Home Equity Loan Amortization'!$I$13),DATE(YEAR('Home Equity Loan Amortization'!$I$13),MONTH('Home Equity Loan Amortization'!$I$13)+B156,0),DATE(YEAR('Home Equity Loan Amortization'!$I$13),MONTH('Home Equity Loan Amortization'!$I$13)+B156-1,DAY('Home Equity Loan Amortization'!$I$13))))))</f>
        <v/>
      </c>
      <c r="D156" s="12" t="str">
        <f>IF(B156="","",'Home Equity Loan Amortization'!$I$10)</f>
        <v/>
      </c>
      <c r="E156" s="3" t="str">
        <f>IF(B156="","",ROUND((((1+D156/12)^(12/'Home Equity Loan Amortization'!$E$20))-1)*H155,2))</f>
        <v/>
      </c>
      <c r="F156" s="3" t="str">
        <f t="shared" si="7"/>
        <v/>
      </c>
      <c r="G156" s="1" t="str">
        <f t="shared" si="2"/>
        <v/>
      </c>
      <c r="H156" s="3" t="str">
        <f t="shared" si="3"/>
        <v/>
      </c>
    </row>
    <row r="157" spans="2:8" ht="14.5" x14ac:dyDescent="0.35">
      <c r="B157" s="1" t="str">
        <f t="shared" si="6"/>
        <v/>
      </c>
      <c r="C157" s="11" t="str">
        <f>IF(B157="","",IF(OR('Home Equity Loan Amortization'!$E$20=26,'Home Equity Loan Amortization'!$E$20=52),IF('Home Equity Loan Amortization'!$E$20=26,IF(B157=1,'Home Equity Loan Amortization'!$I$13,C156+14),IF('Home Equity Loan Amortization'!$E$20=52,IF(B157=1,'Home Equity Loan Amortization'!$I$13,C156+7),"n/a")),IF('Home Equity Loan Amortization'!$E$20=24,DATE(YEAR('Home Equity Loan Amortization'!$I$13),MONTH('Home Equity Loan Amortization'!$I$13)+(B157-1)/2+IF(AND(DAY('Home Equity Loan Amortization'!$I$13)&gt;=15,MOD(B157,2)=0),1,0),IF(MOD(B157,2)=0,IF(DAY('Home Equity Loan Amortization'!$I$13)&gt;=15,DAY('Home Equity Loan Amortization'!$I$13)-14,DAY('Home Equity Loan Amortization'!$I$13)+14),DAY('Home Equity Loan Amortization'!$I$13))),IF(DAY(DATE(YEAR('Home Equity Loan Amortization'!$I$13),MONTH('Home Equity Loan Amortization'!$I$13)+B157-1,DAY('Home Equity Loan Amortization'!$I$13)))&lt;&gt;DAY('Home Equity Loan Amortization'!$I$13),DATE(YEAR('Home Equity Loan Amortization'!$I$13),MONTH('Home Equity Loan Amortization'!$I$13)+B157,0),DATE(YEAR('Home Equity Loan Amortization'!$I$13),MONTH('Home Equity Loan Amortization'!$I$13)+B157-1,DAY('Home Equity Loan Amortization'!$I$13))))))</f>
        <v/>
      </c>
      <c r="D157" s="12" t="str">
        <f>IF(B157="","",'Home Equity Loan Amortization'!$I$10)</f>
        <v/>
      </c>
      <c r="E157" s="3" t="str">
        <f>IF(B157="","",ROUND((((1+D157/12)^(12/'Home Equity Loan Amortization'!$E$20))-1)*H156,2))</f>
        <v/>
      </c>
      <c r="F157" s="3" t="str">
        <f t="shared" si="7"/>
        <v/>
      </c>
      <c r="G157" s="1" t="str">
        <f t="shared" si="2"/>
        <v/>
      </c>
      <c r="H157" s="3" t="str">
        <f t="shared" si="3"/>
        <v/>
      </c>
    </row>
    <row r="158" spans="2:8" ht="14.5" x14ac:dyDescent="0.35">
      <c r="B158" s="1" t="str">
        <f t="shared" si="6"/>
        <v/>
      </c>
      <c r="C158" s="11" t="str">
        <f>IF(B158="","",IF(OR('Home Equity Loan Amortization'!$E$20=26,'Home Equity Loan Amortization'!$E$20=52),IF('Home Equity Loan Amortization'!$E$20=26,IF(B158=1,'Home Equity Loan Amortization'!$I$13,C157+14),IF('Home Equity Loan Amortization'!$E$20=52,IF(B158=1,'Home Equity Loan Amortization'!$I$13,C157+7),"n/a")),IF('Home Equity Loan Amortization'!$E$20=24,DATE(YEAR('Home Equity Loan Amortization'!$I$13),MONTH('Home Equity Loan Amortization'!$I$13)+(B158-1)/2+IF(AND(DAY('Home Equity Loan Amortization'!$I$13)&gt;=15,MOD(B158,2)=0),1,0),IF(MOD(B158,2)=0,IF(DAY('Home Equity Loan Amortization'!$I$13)&gt;=15,DAY('Home Equity Loan Amortization'!$I$13)-14,DAY('Home Equity Loan Amortization'!$I$13)+14),DAY('Home Equity Loan Amortization'!$I$13))),IF(DAY(DATE(YEAR('Home Equity Loan Amortization'!$I$13),MONTH('Home Equity Loan Amortization'!$I$13)+B158-1,DAY('Home Equity Loan Amortization'!$I$13)))&lt;&gt;DAY('Home Equity Loan Amortization'!$I$13),DATE(YEAR('Home Equity Loan Amortization'!$I$13),MONTH('Home Equity Loan Amortization'!$I$13)+B158,0),DATE(YEAR('Home Equity Loan Amortization'!$I$13),MONTH('Home Equity Loan Amortization'!$I$13)+B158-1,DAY('Home Equity Loan Amortization'!$I$13))))))</f>
        <v/>
      </c>
      <c r="D158" s="12" t="str">
        <f>IF(B158="","",'Home Equity Loan Amortization'!$I$10)</f>
        <v/>
      </c>
      <c r="E158" s="3" t="str">
        <f>IF(B158="","",ROUND((((1+D158/12)^(12/'Home Equity Loan Amortization'!$E$20))-1)*H157,2))</f>
        <v/>
      </c>
      <c r="F158" s="3" t="str">
        <f t="shared" si="7"/>
        <v/>
      </c>
      <c r="G158" s="1" t="str">
        <f t="shared" si="2"/>
        <v/>
      </c>
      <c r="H158" s="3" t="str">
        <f t="shared" si="3"/>
        <v/>
      </c>
    </row>
    <row r="159" spans="2:8" ht="14.5" x14ac:dyDescent="0.35">
      <c r="B159" s="1" t="str">
        <f t="shared" si="6"/>
        <v/>
      </c>
      <c r="C159" s="11" t="str">
        <f>IF(B159="","",IF(OR('Home Equity Loan Amortization'!$E$20=26,'Home Equity Loan Amortization'!$E$20=52),IF('Home Equity Loan Amortization'!$E$20=26,IF(B159=1,'Home Equity Loan Amortization'!$I$13,C158+14),IF('Home Equity Loan Amortization'!$E$20=52,IF(B159=1,'Home Equity Loan Amortization'!$I$13,C158+7),"n/a")),IF('Home Equity Loan Amortization'!$E$20=24,DATE(YEAR('Home Equity Loan Amortization'!$I$13),MONTH('Home Equity Loan Amortization'!$I$13)+(B159-1)/2+IF(AND(DAY('Home Equity Loan Amortization'!$I$13)&gt;=15,MOD(B159,2)=0),1,0),IF(MOD(B159,2)=0,IF(DAY('Home Equity Loan Amortization'!$I$13)&gt;=15,DAY('Home Equity Loan Amortization'!$I$13)-14,DAY('Home Equity Loan Amortization'!$I$13)+14),DAY('Home Equity Loan Amortization'!$I$13))),IF(DAY(DATE(YEAR('Home Equity Loan Amortization'!$I$13),MONTH('Home Equity Loan Amortization'!$I$13)+B159-1,DAY('Home Equity Loan Amortization'!$I$13)))&lt;&gt;DAY('Home Equity Loan Amortization'!$I$13),DATE(YEAR('Home Equity Loan Amortization'!$I$13),MONTH('Home Equity Loan Amortization'!$I$13)+B159,0),DATE(YEAR('Home Equity Loan Amortization'!$I$13),MONTH('Home Equity Loan Amortization'!$I$13)+B159-1,DAY('Home Equity Loan Amortization'!$I$13))))))</f>
        <v/>
      </c>
      <c r="D159" s="12" t="str">
        <f>IF(B159="","",'Home Equity Loan Amortization'!$I$10)</f>
        <v/>
      </c>
      <c r="E159" s="3" t="str">
        <f>IF(B159="","",ROUND((((1+D159/12)^(12/'Home Equity Loan Amortization'!$E$20))-1)*H158,2))</f>
        <v/>
      </c>
      <c r="F159" s="3" t="str">
        <f t="shared" si="7"/>
        <v/>
      </c>
      <c r="G159" s="1" t="str">
        <f t="shared" si="2"/>
        <v/>
      </c>
      <c r="H159" s="3" t="str">
        <f t="shared" si="3"/>
        <v/>
      </c>
    </row>
    <row r="160" spans="2:8" ht="14.5" x14ac:dyDescent="0.35">
      <c r="B160" s="1" t="str">
        <f t="shared" si="6"/>
        <v/>
      </c>
      <c r="C160" s="11" t="str">
        <f>IF(B160="","",IF(OR('Home Equity Loan Amortization'!$E$20=26,'Home Equity Loan Amortization'!$E$20=52),IF('Home Equity Loan Amortization'!$E$20=26,IF(B160=1,'Home Equity Loan Amortization'!$I$13,C159+14),IF('Home Equity Loan Amortization'!$E$20=52,IF(B160=1,'Home Equity Loan Amortization'!$I$13,C159+7),"n/a")),IF('Home Equity Loan Amortization'!$E$20=24,DATE(YEAR('Home Equity Loan Amortization'!$I$13),MONTH('Home Equity Loan Amortization'!$I$13)+(B160-1)/2+IF(AND(DAY('Home Equity Loan Amortization'!$I$13)&gt;=15,MOD(B160,2)=0),1,0),IF(MOD(B160,2)=0,IF(DAY('Home Equity Loan Amortization'!$I$13)&gt;=15,DAY('Home Equity Loan Amortization'!$I$13)-14,DAY('Home Equity Loan Amortization'!$I$13)+14),DAY('Home Equity Loan Amortization'!$I$13))),IF(DAY(DATE(YEAR('Home Equity Loan Amortization'!$I$13),MONTH('Home Equity Loan Amortization'!$I$13)+B160-1,DAY('Home Equity Loan Amortization'!$I$13)))&lt;&gt;DAY('Home Equity Loan Amortization'!$I$13),DATE(YEAR('Home Equity Loan Amortization'!$I$13),MONTH('Home Equity Loan Amortization'!$I$13)+B160,0),DATE(YEAR('Home Equity Loan Amortization'!$I$13),MONTH('Home Equity Loan Amortization'!$I$13)+B160-1,DAY('Home Equity Loan Amortization'!$I$13))))))</f>
        <v/>
      </c>
      <c r="D160" s="12" t="str">
        <f>IF(B160="","",'Home Equity Loan Amortization'!$I$10)</f>
        <v/>
      </c>
      <c r="E160" s="3" t="str">
        <f>IF(B160="","",ROUND((((1+D160/12)^(12/'Home Equity Loan Amortization'!$E$20))-1)*H159,2))</f>
        <v/>
      </c>
      <c r="F160" s="3" t="str">
        <f t="shared" si="7"/>
        <v/>
      </c>
      <c r="G160" s="1" t="str">
        <f t="shared" si="2"/>
        <v/>
      </c>
      <c r="H160" s="3" t="str">
        <f t="shared" si="3"/>
        <v/>
      </c>
    </row>
    <row r="161" spans="2:8" ht="14.5" x14ac:dyDescent="0.35">
      <c r="B161" s="1" t="str">
        <f t="shared" si="6"/>
        <v/>
      </c>
      <c r="C161" s="11" t="str">
        <f>IF(B161="","",IF(OR('Home Equity Loan Amortization'!$E$20=26,'Home Equity Loan Amortization'!$E$20=52),IF('Home Equity Loan Amortization'!$E$20=26,IF(B161=1,'Home Equity Loan Amortization'!$I$13,C160+14),IF('Home Equity Loan Amortization'!$E$20=52,IF(B161=1,'Home Equity Loan Amortization'!$I$13,C160+7),"n/a")),IF('Home Equity Loan Amortization'!$E$20=24,DATE(YEAR('Home Equity Loan Amortization'!$I$13),MONTH('Home Equity Loan Amortization'!$I$13)+(B161-1)/2+IF(AND(DAY('Home Equity Loan Amortization'!$I$13)&gt;=15,MOD(B161,2)=0),1,0),IF(MOD(B161,2)=0,IF(DAY('Home Equity Loan Amortization'!$I$13)&gt;=15,DAY('Home Equity Loan Amortization'!$I$13)-14,DAY('Home Equity Loan Amortization'!$I$13)+14),DAY('Home Equity Loan Amortization'!$I$13))),IF(DAY(DATE(YEAR('Home Equity Loan Amortization'!$I$13),MONTH('Home Equity Loan Amortization'!$I$13)+B161-1,DAY('Home Equity Loan Amortization'!$I$13)))&lt;&gt;DAY('Home Equity Loan Amortization'!$I$13),DATE(YEAR('Home Equity Loan Amortization'!$I$13),MONTH('Home Equity Loan Amortization'!$I$13)+B161,0),DATE(YEAR('Home Equity Loan Amortization'!$I$13),MONTH('Home Equity Loan Amortization'!$I$13)+B161-1,DAY('Home Equity Loan Amortization'!$I$13))))))</f>
        <v/>
      </c>
      <c r="D161" s="12" t="str">
        <f>IF(B161="","",'Home Equity Loan Amortization'!$I$10)</f>
        <v/>
      </c>
      <c r="E161" s="3" t="str">
        <f>IF(B161="","",ROUND((((1+D161/12)^(12/'Home Equity Loan Amortization'!$E$20))-1)*H160,2))</f>
        <v/>
      </c>
      <c r="F161" s="3" t="str">
        <f t="shared" si="7"/>
        <v/>
      </c>
      <c r="G161" s="1" t="str">
        <f t="shared" si="2"/>
        <v/>
      </c>
      <c r="H161" s="3" t="str">
        <f t="shared" si="3"/>
        <v/>
      </c>
    </row>
    <row r="162" spans="2:8" ht="14.5" x14ac:dyDescent="0.35">
      <c r="B162" s="1" t="str">
        <f t="shared" si="6"/>
        <v/>
      </c>
      <c r="C162" s="11" t="str">
        <f>IF(B162="","",IF(OR('Home Equity Loan Amortization'!$E$20=26,'Home Equity Loan Amortization'!$E$20=52),IF('Home Equity Loan Amortization'!$E$20=26,IF(B162=1,'Home Equity Loan Amortization'!$I$13,C161+14),IF('Home Equity Loan Amortization'!$E$20=52,IF(B162=1,'Home Equity Loan Amortization'!$I$13,C161+7),"n/a")),IF('Home Equity Loan Amortization'!$E$20=24,DATE(YEAR('Home Equity Loan Amortization'!$I$13),MONTH('Home Equity Loan Amortization'!$I$13)+(B162-1)/2+IF(AND(DAY('Home Equity Loan Amortization'!$I$13)&gt;=15,MOD(B162,2)=0),1,0),IF(MOD(B162,2)=0,IF(DAY('Home Equity Loan Amortization'!$I$13)&gt;=15,DAY('Home Equity Loan Amortization'!$I$13)-14,DAY('Home Equity Loan Amortization'!$I$13)+14),DAY('Home Equity Loan Amortization'!$I$13))),IF(DAY(DATE(YEAR('Home Equity Loan Amortization'!$I$13),MONTH('Home Equity Loan Amortization'!$I$13)+B162-1,DAY('Home Equity Loan Amortization'!$I$13)))&lt;&gt;DAY('Home Equity Loan Amortization'!$I$13),DATE(YEAR('Home Equity Loan Amortization'!$I$13),MONTH('Home Equity Loan Amortization'!$I$13)+B162,0),DATE(YEAR('Home Equity Loan Amortization'!$I$13),MONTH('Home Equity Loan Amortization'!$I$13)+B162-1,DAY('Home Equity Loan Amortization'!$I$13))))))</f>
        <v/>
      </c>
      <c r="D162" s="12" t="str">
        <f>IF(B162="","",'Home Equity Loan Amortization'!$I$10)</f>
        <v/>
      </c>
      <c r="E162" s="3" t="str">
        <f>IF(B162="","",ROUND((((1+D162/12)^(12/'Home Equity Loan Amortization'!$E$20))-1)*H161,2))</f>
        <v/>
      </c>
      <c r="F162" s="3" t="str">
        <f t="shared" si="7"/>
        <v/>
      </c>
      <c r="G162" s="1" t="str">
        <f t="shared" si="2"/>
        <v/>
      </c>
      <c r="H162" s="3" t="str">
        <f t="shared" si="3"/>
        <v/>
      </c>
    </row>
    <row r="163" spans="2:8" ht="14.5" x14ac:dyDescent="0.35">
      <c r="B163" s="1" t="str">
        <f t="shared" si="6"/>
        <v/>
      </c>
      <c r="C163" s="11" t="str">
        <f>IF(B163="","",IF(OR('Home Equity Loan Amortization'!$E$20=26,'Home Equity Loan Amortization'!$E$20=52),IF('Home Equity Loan Amortization'!$E$20=26,IF(B163=1,'Home Equity Loan Amortization'!$I$13,C162+14),IF('Home Equity Loan Amortization'!$E$20=52,IF(B163=1,'Home Equity Loan Amortization'!$I$13,C162+7),"n/a")),IF('Home Equity Loan Amortization'!$E$20=24,DATE(YEAR('Home Equity Loan Amortization'!$I$13),MONTH('Home Equity Loan Amortization'!$I$13)+(B163-1)/2+IF(AND(DAY('Home Equity Loan Amortization'!$I$13)&gt;=15,MOD(B163,2)=0),1,0),IF(MOD(B163,2)=0,IF(DAY('Home Equity Loan Amortization'!$I$13)&gt;=15,DAY('Home Equity Loan Amortization'!$I$13)-14,DAY('Home Equity Loan Amortization'!$I$13)+14),DAY('Home Equity Loan Amortization'!$I$13))),IF(DAY(DATE(YEAR('Home Equity Loan Amortization'!$I$13),MONTH('Home Equity Loan Amortization'!$I$13)+B163-1,DAY('Home Equity Loan Amortization'!$I$13)))&lt;&gt;DAY('Home Equity Loan Amortization'!$I$13),DATE(YEAR('Home Equity Loan Amortization'!$I$13),MONTH('Home Equity Loan Amortization'!$I$13)+B163,0),DATE(YEAR('Home Equity Loan Amortization'!$I$13),MONTH('Home Equity Loan Amortization'!$I$13)+B163-1,DAY('Home Equity Loan Amortization'!$I$13))))))</f>
        <v/>
      </c>
      <c r="D163" s="12" t="str">
        <f>IF(B163="","",'Home Equity Loan Amortization'!$I$10)</f>
        <v/>
      </c>
      <c r="E163" s="3" t="str">
        <f>IF(B163="","",ROUND((((1+D163/12)^(12/'Home Equity Loan Amortization'!$E$20))-1)*H162,2))</f>
        <v/>
      </c>
      <c r="F163" s="3" t="str">
        <f t="shared" si="7"/>
        <v/>
      </c>
      <c r="G163" s="1" t="str">
        <f t="shared" si="2"/>
        <v/>
      </c>
      <c r="H163" s="3" t="str">
        <f t="shared" si="3"/>
        <v/>
      </c>
    </row>
    <row r="164" spans="2:8" ht="14.5" x14ac:dyDescent="0.35">
      <c r="B164" s="1" t="str">
        <f t="shared" si="6"/>
        <v/>
      </c>
      <c r="C164" s="11" t="str">
        <f>IF(B164="","",IF(OR('Home Equity Loan Amortization'!$E$20=26,'Home Equity Loan Amortization'!$E$20=52),IF('Home Equity Loan Amortization'!$E$20=26,IF(B164=1,'Home Equity Loan Amortization'!$I$13,C163+14),IF('Home Equity Loan Amortization'!$E$20=52,IF(B164=1,'Home Equity Loan Amortization'!$I$13,C163+7),"n/a")),IF('Home Equity Loan Amortization'!$E$20=24,DATE(YEAR('Home Equity Loan Amortization'!$I$13),MONTH('Home Equity Loan Amortization'!$I$13)+(B164-1)/2+IF(AND(DAY('Home Equity Loan Amortization'!$I$13)&gt;=15,MOD(B164,2)=0),1,0),IF(MOD(B164,2)=0,IF(DAY('Home Equity Loan Amortization'!$I$13)&gt;=15,DAY('Home Equity Loan Amortization'!$I$13)-14,DAY('Home Equity Loan Amortization'!$I$13)+14),DAY('Home Equity Loan Amortization'!$I$13))),IF(DAY(DATE(YEAR('Home Equity Loan Amortization'!$I$13),MONTH('Home Equity Loan Amortization'!$I$13)+B164-1,DAY('Home Equity Loan Amortization'!$I$13)))&lt;&gt;DAY('Home Equity Loan Amortization'!$I$13),DATE(YEAR('Home Equity Loan Amortization'!$I$13),MONTH('Home Equity Loan Amortization'!$I$13)+B164,0),DATE(YEAR('Home Equity Loan Amortization'!$I$13),MONTH('Home Equity Loan Amortization'!$I$13)+B164-1,DAY('Home Equity Loan Amortization'!$I$13))))))</f>
        <v/>
      </c>
      <c r="D164" s="12" t="str">
        <f>IF(B164="","",'Home Equity Loan Amortization'!$I$10)</f>
        <v/>
      </c>
      <c r="E164" s="3" t="str">
        <f>IF(B164="","",ROUND((((1+D164/12)^(12/'Home Equity Loan Amortization'!$E$20))-1)*H163,2))</f>
        <v/>
      </c>
      <c r="F164" s="3" t="str">
        <f t="shared" si="7"/>
        <v/>
      </c>
      <c r="G164" s="1" t="str">
        <f t="shared" si="2"/>
        <v/>
      </c>
      <c r="H164" s="3" t="str">
        <f t="shared" si="3"/>
        <v/>
      </c>
    </row>
    <row r="165" spans="2:8" ht="14.5" x14ac:dyDescent="0.35">
      <c r="B165" s="1" t="str">
        <f t="shared" si="6"/>
        <v/>
      </c>
      <c r="C165" s="11" t="str">
        <f>IF(B165="","",IF(OR('Home Equity Loan Amortization'!$E$20=26,'Home Equity Loan Amortization'!$E$20=52),IF('Home Equity Loan Amortization'!$E$20=26,IF(B165=1,'Home Equity Loan Amortization'!$I$13,C164+14),IF('Home Equity Loan Amortization'!$E$20=52,IF(B165=1,'Home Equity Loan Amortization'!$I$13,C164+7),"n/a")),IF('Home Equity Loan Amortization'!$E$20=24,DATE(YEAR('Home Equity Loan Amortization'!$I$13),MONTH('Home Equity Loan Amortization'!$I$13)+(B165-1)/2+IF(AND(DAY('Home Equity Loan Amortization'!$I$13)&gt;=15,MOD(B165,2)=0),1,0),IF(MOD(B165,2)=0,IF(DAY('Home Equity Loan Amortization'!$I$13)&gt;=15,DAY('Home Equity Loan Amortization'!$I$13)-14,DAY('Home Equity Loan Amortization'!$I$13)+14),DAY('Home Equity Loan Amortization'!$I$13))),IF(DAY(DATE(YEAR('Home Equity Loan Amortization'!$I$13),MONTH('Home Equity Loan Amortization'!$I$13)+B165-1,DAY('Home Equity Loan Amortization'!$I$13)))&lt;&gt;DAY('Home Equity Loan Amortization'!$I$13),DATE(YEAR('Home Equity Loan Amortization'!$I$13),MONTH('Home Equity Loan Amortization'!$I$13)+B165,0),DATE(YEAR('Home Equity Loan Amortization'!$I$13),MONTH('Home Equity Loan Amortization'!$I$13)+B165-1,DAY('Home Equity Loan Amortization'!$I$13))))))</f>
        <v/>
      </c>
      <c r="D165" s="12" t="str">
        <f>IF(B165="","",'Home Equity Loan Amortization'!$I$10)</f>
        <v/>
      </c>
      <c r="E165" s="3" t="str">
        <f>IF(B165="","",ROUND((((1+D165/12)^(12/'Home Equity Loan Amortization'!$E$20))-1)*H164,2))</f>
        <v/>
      </c>
      <c r="F165" s="3" t="str">
        <f t="shared" si="7"/>
        <v/>
      </c>
      <c r="G165" s="1" t="str">
        <f t="shared" si="2"/>
        <v/>
      </c>
      <c r="H165" s="3" t="str">
        <f t="shared" si="3"/>
        <v/>
      </c>
    </row>
    <row r="166" spans="2:8" ht="14.5" x14ac:dyDescent="0.35">
      <c r="B166" s="1" t="str">
        <f t="shared" si="6"/>
        <v/>
      </c>
      <c r="C166" s="11" t="str">
        <f>IF(B166="","",IF(OR('Home Equity Loan Amortization'!$E$20=26,'Home Equity Loan Amortization'!$E$20=52),IF('Home Equity Loan Amortization'!$E$20=26,IF(B166=1,'Home Equity Loan Amortization'!$I$13,C165+14),IF('Home Equity Loan Amortization'!$E$20=52,IF(B166=1,'Home Equity Loan Amortization'!$I$13,C165+7),"n/a")),IF('Home Equity Loan Amortization'!$E$20=24,DATE(YEAR('Home Equity Loan Amortization'!$I$13),MONTH('Home Equity Loan Amortization'!$I$13)+(B166-1)/2+IF(AND(DAY('Home Equity Loan Amortization'!$I$13)&gt;=15,MOD(B166,2)=0),1,0),IF(MOD(B166,2)=0,IF(DAY('Home Equity Loan Amortization'!$I$13)&gt;=15,DAY('Home Equity Loan Amortization'!$I$13)-14,DAY('Home Equity Loan Amortization'!$I$13)+14),DAY('Home Equity Loan Amortization'!$I$13))),IF(DAY(DATE(YEAR('Home Equity Loan Amortization'!$I$13),MONTH('Home Equity Loan Amortization'!$I$13)+B166-1,DAY('Home Equity Loan Amortization'!$I$13)))&lt;&gt;DAY('Home Equity Loan Amortization'!$I$13),DATE(YEAR('Home Equity Loan Amortization'!$I$13),MONTH('Home Equity Loan Amortization'!$I$13)+B166,0),DATE(YEAR('Home Equity Loan Amortization'!$I$13),MONTH('Home Equity Loan Amortization'!$I$13)+B166-1,DAY('Home Equity Loan Amortization'!$I$13))))))</f>
        <v/>
      </c>
      <c r="D166" s="12" t="str">
        <f>IF(B166="","",'Home Equity Loan Amortization'!$I$10)</f>
        <v/>
      </c>
      <c r="E166" s="3" t="str">
        <f>IF(B166="","",ROUND((((1+D166/12)^(12/'Home Equity Loan Amortization'!$E$20))-1)*H165,2))</f>
        <v/>
      </c>
      <c r="F166" s="3" t="str">
        <f t="shared" si="7"/>
        <v/>
      </c>
      <c r="G166" s="1" t="str">
        <f t="shared" si="2"/>
        <v/>
      </c>
      <c r="H166" s="3" t="str">
        <f t="shared" si="3"/>
        <v/>
      </c>
    </row>
    <row r="167" spans="2:8" ht="14.5" x14ac:dyDescent="0.35">
      <c r="B167" s="1" t="str">
        <f t="shared" si="6"/>
        <v/>
      </c>
      <c r="C167" s="11" t="str">
        <f>IF(B167="","",IF(OR('Home Equity Loan Amortization'!$E$20=26,'Home Equity Loan Amortization'!$E$20=52),IF('Home Equity Loan Amortization'!$E$20=26,IF(B167=1,'Home Equity Loan Amortization'!$I$13,C166+14),IF('Home Equity Loan Amortization'!$E$20=52,IF(B167=1,'Home Equity Loan Amortization'!$I$13,C166+7),"n/a")),IF('Home Equity Loan Amortization'!$E$20=24,DATE(YEAR('Home Equity Loan Amortization'!$I$13),MONTH('Home Equity Loan Amortization'!$I$13)+(B167-1)/2+IF(AND(DAY('Home Equity Loan Amortization'!$I$13)&gt;=15,MOD(B167,2)=0),1,0),IF(MOD(B167,2)=0,IF(DAY('Home Equity Loan Amortization'!$I$13)&gt;=15,DAY('Home Equity Loan Amortization'!$I$13)-14,DAY('Home Equity Loan Amortization'!$I$13)+14),DAY('Home Equity Loan Amortization'!$I$13))),IF(DAY(DATE(YEAR('Home Equity Loan Amortization'!$I$13),MONTH('Home Equity Loan Amortization'!$I$13)+B167-1,DAY('Home Equity Loan Amortization'!$I$13)))&lt;&gt;DAY('Home Equity Loan Amortization'!$I$13),DATE(YEAR('Home Equity Loan Amortization'!$I$13),MONTH('Home Equity Loan Amortization'!$I$13)+B167,0),DATE(YEAR('Home Equity Loan Amortization'!$I$13),MONTH('Home Equity Loan Amortization'!$I$13)+B167-1,DAY('Home Equity Loan Amortization'!$I$13))))))</f>
        <v/>
      </c>
      <c r="D167" s="12" t="str">
        <f>IF(B167="","",'Home Equity Loan Amortization'!$I$10)</f>
        <v/>
      </c>
      <c r="E167" s="3" t="str">
        <f>IF(B167="","",ROUND((((1+D167/12)^(12/'Home Equity Loan Amortization'!$E$20))-1)*H166,2))</f>
        <v/>
      </c>
      <c r="F167" s="3" t="str">
        <f t="shared" si="7"/>
        <v/>
      </c>
      <c r="G167" s="1" t="str">
        <f t="shared" si="2"/>
        <v/>
      </c>
      <c r="H167" s="3" t="str">
        <f t="shared" si="3"/>
        <v/>
      </c>
    </row>
    <row r="168" spans="2:8" ht="14.5" x14ac:dyDescent="0.35">
      <c r="B168" s="1" t="str">
        <f t="shared" si="6"/>
        <v/>
      </c>
      <c r="C168" s="11" t="str">
        <f>IF(B168="","",IF(OR('Home Equity Loan Amortization'!$E$20=26,'Home Equity Loan Amortization'!$E$20=52),IF('Home Equity Loan Amortization'!$E$20=26,IF(B168=1,'Home Equity Loan Amortization'!$I$13,C167+14),IF('Home Equity Loan Amortization'!$E$20=52,IF(B168=1,'Home Equity Loan Amortization'!$I$13,C167+7),"n/a")),IF('Home Equity Loan Amortization'!$E$20=24,DATE(YEAR('Home Equity Loan Amortization'!$I$13),MONTH('Home Equity Loan Amortization'!$I$13)+(B168-1)/2+IF(AND(DAY('Home Equity Loan Amortization'!$I$13)&gt;=15,MOD(B168,2)=0),1,0),IF(MOD(B168,2)=0,IF(DAY('Home Equity Loan Amortization'!$I$13)&gt;=15,DAY('Home Equity Loan Amortization'!$I$13)-14,DAY('Home Equity Loan Amortization'!$I$13)+14),DAY('Home Equity Loan Amortization'!$I$13))),IF(DAY(DATE(YEAR('Home Equity Loan Amortization'!$I$13),MONTH('Home Equity Loan Amortization'!$I$13)+B168-1,DAY('Home Equity Loan Amortization'!$I$13)))&lt;&gt;DAY('Home Equity Loan Amortization'!$I$13),DATE(YEAR('Home Equity Loan Amortization'!$I$13),MONTH('Home Equity Loan Amortization'!$I$13)+B168,0),DATE(YEAR('Home Equity Loan Amortization'!$I$13),MONTH('Home Equity Loan Amortization'!$I$13)+B168-1,DAY('Home Equity Loan Amortization'!$I$13))))))</f>
        <v/>
      </c>
      <c r="D168" s="12" t="str">
        <f>IF(B168="","",'Home Equity Loan Amortization'!$I$10)</f>
        <v/>
      </c>
      <c r="E168" s="3" t="str">
        <f>IF(B168="","",ROUND((((1+D168/12)^(12/'Home Equity Loan Amortization'!$E$20))-1)*H167,2))</f>
        <v/>
      </c>
      <c r="F168" s="3" t="str">
        <f t="shared" si="7"/>
        <v/>
      </c>
      <c r="G168" s="1" t="str">
        <f t="shared" si="2"/>
        <v/>
      </c>
      <c r="H168" s="3" t="str">
        <f t="shared" si="3"/>
        <v/>
      </c>
    </row>
    <row r="169" spans="2:8" ht="14.5" x14ac:dyDescent="0.35">
      <c r="B169" s="1" t="str">
        <f t="shared" si="6"/>
        <v/>
      </c>
      <c r="C169" s="11" t="str">
        <f>IF(B169="","",IF(OR('Home Equity Loan Amortization'!$E$20=26,'Home Equity Loan Amortization'!$E$20=52),IF('Home Equity Loan Amortization'!$E$20=26,IF(B169=1,'Home Equity Loan Amortization'!$I$13,C168+14),IF('Home Equity Loan Amortization'!$E$20=52,IF(B169=1,'Home Equity Loan Amortization'!$I$13,C168+7),"n/a")),IF('Home Equity Loan Amortization'!$E$20=24,DATE(YEAR('Home Equity Loan Amortization'!$I$13),MONTH('Home Equity Loan Amortization'!$I$13)+(B169-1)/2+IF(AND(DAY('Home Equity Loan Amortization'!$I$13)&gt;=15,MOD(B169,2)=0),1,0),IF(MOD(B169,2)=0,IF(DAY('Home Equity Loan Amortization'!$I$13)&gt;=15,DAY('Home Equity Loan Amortization'!$I$13)-14,DAY('Home Equity Loan Amortization'!$I$13)+14),DAY('Home Equity Loan Amortization'!$I$13))),IF(DAY(DATE(YEAR('Home Equity Loan Amortization'!$I$13),MONTH('Home Equity Loan Amortization'!$I$13)+B169-1,DAY('Home Equity Loan Amortization'!$I$13)))&lt;&gt;DAY('Home Equity Loan Amortization'!$I$13),DATE(YEAR('Home Equity Loan Amortization'!$I$13),MONTH('Home Equity Loan Amortization'!$I$13)+B169,0),DATE(YEAR('Home Equity Loan Amortization'!$I$13),MONTH('Home Equity Loan Amortization'!$I$13)+B169-1,DAY('Home Equity Loan Amortization'!$I$13))))))</f>
        <v/>
      </c>
      <c r="D169" s="12" t="str">
        <f>IF(B169="","",'Home Equity Loan Amortization'!$I$10)</f>
        <v/>
      </c>
      <c r="E169" s="3" t="str">
        <f>IF(B169="","",ROUND((((1+D169/12)^(12/'Home Equity Loan Amortization'!$E$20))-1)*H168,2))</f>
        <v/>
      </c>
      <c r="F169" s="3" t="str">
        <f t="shared" si="7"/>
        <v/>
      </c>
      <c r="G169" s="1" t="str">
        <f t="shared" si="2"/>
        <v/>
      </c>
      <c r="H169" s="3" t="str">
        <f t="shared" si="3"/>
        <v/>
      </c>
    </row>
    <row r="170" spans="2:8" ht="14.5" x14ac:dyDescent="0.35">
      <c r="B170" s="1" t="str">
        <f t="shared" si="6"/>
        <v/>
      </c>
      <c r="C170" s="11" t="str">
        <f>IF(B170="","",IF(OR('Home Equity Loan Amortization'!$E$20=26,'Home Equity Loan Amortization'!$E$20=52),IF('Home Equity Loan Amortization'!$E$20=26,IF(B170=1,'Home Equity Loan Amortization'!$I$13,C169+14),IF('Home Equity Loan Amortization'!$E$20=52,IF(B170=1,'Home Equity Loan Amortization'!$I$13,C169+7),"n/a")),IF('Home Equity Loan Amortization'!$E$20=24,DATE(YEAR('Home Equity Loan Amortization'!$I$13),MONTH('Home Equity Loan Amortization'!$I$13)+(B170-1)/2+IF(AND(DAY('Home Equity Loan Amortization'!$I$13)&gt;=15,MOD(B170,2)=0),1,0),IF(MOD(B170,2)=0,IF(DAY('Home Equity Loan Amortization'!$I$13)&gt;=15,DAY('Home Equity Loan Amortization'!$I$13)-14,DAY('Home Equity Loan Amortization'!$I$13)+14),DAY('Home Equity Loan Amortization'!$I$13))),IF(DAY(DATE(YEAR('Home Equity Loan Amortization'!$I$13),MONTH('Home Equity Loan Amortization'!$I$13)+B170-1,DAY('Home Equity Loan Amortization'!$I$13)))&lt;&gt;DAY('Home Equity Loan Amortization'!$I$13),DATE(YEAR('Home Equity Loan Amortization'!$I$13),MONTH('Home Equity Loan Amortization'!$I$13)+B170,0),DATE(YEAR('Home Equity Loan Amortization'!$I$13),MONTH('Home Equity Loan Amortization'!$I$13)+B170-1,DAY('Home Equity Loan Amortization'!$I$13))))))</f>
        <v/>
      </c>
      <c r="D170" s="12" t="str">
        <f>IF(B170="","",'Home Equity Loan Amortization'!$I$10)</f>
        <v/>
      </c>
      <c r="E170" s="3" t="str">
        <f>IF(B170="","",ROUND((((1+D170/12)^(12/'Home Equity Loan Amortization'!$E$20))-1)*H169,2))</f>
        <v/>
      </c>
      <c r="F170" s="3" t="str">
        <f t="shared" si="7"/>
        <v/>
      </c>
      <c r="G170" s="1" t="str">
        <f t="shared" si="2"/>
        <v/>
      </c>
      <c r="H170" s="3" t="str">
        <f t="shared" si="3"/>
        <v/>
      </c>
    </row>
    <row r="171" spans="2:8" ht="14.5" x14ac:dyDescent="0.35">
      <c r="B171" s="1" t="str">
        <f t="shared" si="6"/>
        <v/>
      </c>
      <c r="C171" s="11" t="str">
        <f>IF(B171="","",IF(OR('Home Equity Loan Amortization'!$E$20=26,'Home Equity Loan Amortization'!$E$20=52),IF('Home Equity Loan Amortization'!$E$20=26,IF(B171=1,'Home Equity Loan Amortization'!$I$13,C170+14),IF('Home Equity Loan Amortization'!$E$20=52,IF(B171=1,'Home Equity Loan Amortization'!$I$13,C170+7),"n/a")),IF('Home Equity Loan Amortization'!$E$20=24,DATE(YEAR('Home Equity Loan Amortization'!$I$13),MONTH('Home Equity Loan Amortization'!$I$13)+(B171-1)/2+IF(AND(DAY('Home Equity Loan Amortization'!$I$13)&gt;=15,MOD(B171,2)=0),1,0),IF(MOD(B171,2)=0,IF(DAY('Home Equity Loan Amortization'!$I$13)&gt;=15,DAY('Home Equity Loan Amortization'!$I$13)-14,DAY('Home Equity Loan Amortization'!$I$13)+14),DAY('Home Equity Loan Amortization'!$I$13))),IF(DAY(DATE(YEAR('Home Equity Loan Amortization'!$I$13),MONTH('Home Equity Loan Amortization'!$I$13)+B171-1,DAY('Home Equity Loan Amortization'!$I$13)))&lt;&gt;DAY('Home Equity Loan Amortization'!$I$13),DATE(YEAR('Home Equity Loan Amortization'!$I$13),MONTH('Home Equity Loan Amortization'!$I$13)+B171,0),DATE(YEAR('Home Equity Loan Amortization'!$I$13),MONTH('Home Equity Loan Amortization'!$I$13)+B171-1,DAY('Home Equity Loan Amortization'!$I$13))))))</f>
        <v/>
      </c>
      <c r="D171" s="12" t="str">
        <f>IF(B171="","",'Home Equity Loan Amortization'!$I$10)</f>
        <v/>
      </c>
      <c r="E171" s="3" t="str">
        <f>IF(B171="","",ROUND((((1+D171/12)^(12/'Home Equity Loan Amortization'!$E$20))-1)*H170,2))</f>
        <v/>
      </c>
      <c r="F171" s="3" t="str">
        <f t="shared" si="7"/>
        <v/>
      </c>
      <c r="G171" s="1" t="str">
        <f t="shared" si="2"/>
        <v/>
      </c>
      <c r="H171" s="3" t="str">
        <f t="shared" si="3"/>
        <v/>
      </c>
    </row>
    <row r="172" spans="2:8" ht="14.5" x14ac:dyDescent="0.35">
      <c r="B172" s="1" t="str">
        <f t="shared" si="6"/>
        <v/>
      </c>
      <c r="C172" s="11" t="str">
        <f>IF(B172="","",IF(OR('Home Equity Loan Amortization'!$E$20=26,'Home Equity Loan Amortization'!$E$20=52),IF('Home Equity Loan Amortization'!$E$20=26,IF(B172=1,'Home Equity Loan Amortization'!$I$13,C171+14),IF('Home Equity Loan Amortization'!$E$20=52,IF(B172=1,'Home Equity Loan Amortization'!$I$13,C171+7),"n/a")),IF('Home Equity Loan Amortization'!$E$20=24,DATE(YEAR('Home Equity Loan Amortization'!$I$13),MONTH('Home Equity Loan Amortization'!$I$13)+(B172-1)/2+IF(AND(DAY('Home Equity Loan Amortization'!$I$13)&gt;=15,MOD(B172,2)=0),1,0),IF(MOD(B172,2)=0,IF(DAY('Home Equity Loan Amortization'!$I$13)&gt;=15,DAY('Home Equity Loan Amortization'!$I$13)-14,DAY('Home Equity Loan Amortization'!$I$13)+14),DAY('Home Equity Loan Amortization'!$I$13))),IF(DAY(DATE(YEAR('Home Equity Loan Amortization'!$I$13),MONTH('Home Equity Loan Amortization'!$I$13)+B172-1,DAY('Home Equity Loan Amortization'!$I$13)))&lt;&gt;DAY('Home Equity Loan Amortization'!$I$13),DATE(YEAR('Home Equity Loan Amortization'!$I$13),MONTH('Home Equity Loan Amortization'!$I$13)+B172,0),DATE(YEAR('Home Equity Loan Amortization'!$I$13),MONTH('Home Equity Loan Amortization'!$I$13)+B172-1,DAY('Home Equity Loan Amortization'!$I$13))))))</f>
        <v/>
      </c>
      <c r="D172" s="12" t="str">
        <f>IF(B172="","",'Home Equity Loan Amortization'!$I$10)</f>
        <v/>
      </c>
      <c r="E172" s="3" t="str">
        <f>IF(B172="","",ROUND((((1+D172/12)^(12/'Home Equity Loan Amortization'!$E$20))-1)*H171,2))</f>
        <v/>
      </c>
      <c r="F172" s="3" t="str">
        <f t="shared" si="7"/>
        <v/>
      </c>
      <c r="G172" s="1" t="str">
        <f t="shared" si="2"/>
        <v/>
      </c>
      <c r="H172" s="3" t="str">
        <f t="shared" si="3"/>
        <v/>
      </c>
    </row>
    <row r="173" spans="2:8" ht="14.5" x14ac:dyDescent="0.35">
      <c r="B173" s="1" t="str">
        <f t="shared" si="6"/>
        <v/>
      </c>
      <c r="C173" s="11" t="str">
        <f>IF(B173="","",IF(OR('Home Equity Loan Amortization'!$E$20=26,'Home Equity Loan Amortization'!$E$20=52),IF('Home Equity Loan Amortization'!$E$20=26,IF(B173=1,'Home Equity Loan Amortization'!$I$13,C172+14),IF('Home Equity Loan Amortization'!$E$20=52,IF(B173=1,'Home Equity Loan Amortization'!$I$13,C172+7),"n/a")),IF('Home Equity Loan Amortization'!$E$20=24,DATE(YEAR('Home Equity Loan Amortization'!$I$13),MONTH('Home Equity Loan Amortization'!$I$13)+(B173-1)/2+IF(AND(DAY('Home Equity Loan Amortization'!$I$13)&gt;=15,MOD(B173,2)=0),1,0),IF(MOD(B173,2)=0,IF(DAY('Home Equity Loan Amortization'!$I$13)&gt;=15,DAY('Home Equity Loan Amortization'!$I$13)-14,DAY('Home Equity Loan Amortization'!$I$13)+14),DAY('Home Equity Loan Amortization'!$I$13))),IF(DAY(DATE(YEAR('Home Equity Loan Amortization'!$I$13),MONTH('Home Equity Loan Amortization'!$I$13)+B173-1,DAY('Home Equity Loan Amortization'!$I$13)))&lt;&gt;DAY('Home Equity Loan Amortization'!$I$13),DATE(YEAR('Home Equity Loan Amortization'!$I$13),MONTH('Home Equity Loan Amortization'!$I$13)+B173,0),DATE(YEAR('Home Equity Loan Amortization'!$I$13),MONTH('Home Equity Loan Amortization'!$I$13)+B173-1,DAY('Home Equity Loan Amortization'!$I$13))))))</f>
        <v/>
      </c>
      <c r="D173" s="12" t="str">
        <f>IF(B173="","",'Home Equity Loan Amortization'!$I$10)</f>
        <v/>
      </c>
      <c r="E173" s="3" t="str">
        <f>IF(B173="","",ROUND((((1+D173/12)^(12/'Home Equity Loan Amortization'!$E$20))-1)*H172,2))</f>
        <v/>
      </c>
      <c r="F173" s="3" t="str">
        <f t="shared" si="7"/>
        <v/>
      </c>
      <c r="G173" s="1" t="str">
        <f t="shared" si="2"/>
        <v/>
      </c>
      <c r="H173" s="3" t="str">
        <f t="shared" si="3"/>
        <v/>
      </c>
    </row>
    <row r="174" spans="2:8" ht="14.5" x14ac:dyDescent="0.35">
      <c r="B174" s="1" t="str">
        <f t="shared" si="6"/>
        <v/>
      </c>
      <c r="C174" s="11" t="str">
        <f>IF(B174="","",IF(OR('Home Equity Loan Amortization'!$E$20=26,'Home Equity Loan Amortization'!$E$20=52),IF('Home Equity Loan Amortization'!$E$20=26,IF(B174=1,'Home Equity Loan Amortization'!$I$13,C173+14),IF('Home Equity Loan Amortization'!$E$20=52,IF(B174=1,'Home Equity Loan Amortization'!$I$13,C173+7),"n/a")),IF('Home Equity Loan Amortization'!$E$20=24,DATE(YEAR('Home Equity Loan Amortization'!$I$13),MONTH('Home Equity Loan Amortization'!$I$13)+(B174-1)/2+IF(AND(DAY('Home Equity Loan Amortization'!$I$13)&gt;=15,MOD(B174,2)=0),1,0),IF(MOD(B174,2)=0,IF(DAY('Home Equity Loan Amortization'!$I$13)&gt;=15,DAY('Home Equity Loan Amortization'!$I$13)-14,DAY('Home Equity Loan Amortization'!$I$13)+14),DAY('Home Equity Loan Amortization'!$I$13))),IF(DAY(DATE(YEAR('Home Equity Loan Amortization'!$I$13),MONTH('Home Equity Loan Amortization'!$I$13)+B174-1,DAY('Home Equity Loan Amortization'!$I$13)))&lt;&gt;DAY('Home Equity Loan Amortization'!$I$13),DATE(YEAR('Home Equity Loan Amortization'!$I$13),MONTH('Home Equity Loan Amortization'!$I$13)+B174,0),DATE(YEAR('Home Equity Loan Amortization'!$I$13),MONTH('Home Equity Loan Amortization'!$I$13)+B174-1,DAY('Home Equity Loan Amortization'!$I$13))))))</f>
        <v/>
      </c>
      <c r="D174" s="12" t="str">
        <f>IF(B174="","",'Home Equity Loan Amortization'!$I$10)</f>
        <v/>
      </c>
      <c r="E174" s="3" t="str">
        <f>IF(B174="","",ROUND((((1+D174/12)^(12/'Home Equity Loan Amortization'!$E$20))-1)*H173,2))</f>
        <v/>
      </c>
      <c r="F174" s="3" t="str">
        <f t="shared" si="7"/>
        <v/>
      </c>
      <c r="G174" s="1" t="str">
        <f t="shared" si="2"/>
        <v/>
      </c>
      <c r="H174" s="3" t="str">
        <f t="shared" si="3"/>
        <v/>
      </c>
    </row>
    <row r="175" spans="2:8" ht="14.5" x14ac:dyDescent="0.35">
      <c r="B175" s="1" t="str">
        <f t="shared" si="6"/>
        <v/>
      </c>
      <c r="C175" s="11" t="str">
        <f>IF(B175="","",IF(OR('Home Equity Loan Amortization'!$E$20=26,'Home Equity Loan Amortization'!$E$20=52),IF('Home Equity Loan Amortization'!$E$20=26,IF(B175=1,'Home Equity Loan Amortization'!$I$13,C174+14),IF('Home Equity Loan Amortization'!$E$20=52,IF(B175=1,'Home Equity Loan Amortization'!$I$13,C174+7),"n/a")),IF('Home Equity Loan Amortization'!$E$20=24,DATE(YEAR('Home Equity Loan Amortization'!$I$13),MONTH('Home Equity Loan Amortization'!$I$13)+(B175-1)/2+IF(AND(DAY('Home Equity Loan Amortization'!$I$13)&gt;=15,MOD(B175,2)=0),1,0),IF(MOD(B175,2)=0,IF(DAY('Home Equity Loan Amortization'!$I$13)&gt;=15,DAY('Home Equity Loan Amortization'!$I$13)-14,DAY('Home Equity Loan Amortization'!$I$13)+14),DAY('Home Equity Loan Amortization'!$I$13))),IF(DAY(DATE(YEAR('Home Equity Loan Amortization'!$I$13),MONTH('Home Equity Loan Amortization'!$I$13)+B175-1,DAY('Home Equity Loan Amortization'!$I$13)))&lt;&gt;DAY('Home Equity Loan Amortization'!$I$13),DATE(YEAR('Home Equity Loan Amortization'!$I$13),MONTH('Home Equity Loan Amortization'!$I$13)+B175,0),DATE(YEAR('Home Equity Loan Amortization'!$I$13),MONTH('Home Equity Loan Amortization'!$I$13)+B175-1,DAY('Home Equity Loan Amortization'!$I$13))))))</f>
        <v/>
      </c>
      <c r="D175" s="12" t="str">
        <f>IF(B175="","",'Home Equity Loan Amortization'!$I$10)</f>
        <v/>
      </c>
      <c r="E175" s="3" t="str">
        <f>IF(B175="","",ROUND((((1+D175/12)^(12/'Home Equity Loan Amortization'!$E$20))-1)*H174,2))</f>
        <v/>
      </c>
      <c r="F175" s="3" t="str">
        <f t="shared" si="7"/>
        <v/>
      </c>
      <c r="G175" s="1" t="str">
        <f t="shared" si="2"/>
        <v/>
      </c>
      <c r="H175" s="3" t="str">
        <f t="shared" si="3"/>
        <v/>
      </c>
    </row>
    <row r="176" spans="2:8" ht="14.5" x14ac:dyDescent="0.35">
      <c r="B176" s="1" t="str">
        <f t="shared" si="6"/>
        <v/>
      </c>
      <c r="C176" s="11" t="str">
        <f>IF(B176="","",IF(OR('Home Equity Loan Amortization'!$E$20=26,'Home Equity Loan Amortization'!$E$20=52),IF('Home Equity Loan Amortization'!$E$20=26,IF(B176=1,'Home Equity Loan Amortization'!$I$13,C175+14),IF('Home Equity Loan Amortization'!$E$20=52,IF(B176=1,'Home Equity Loan Amortization'!$I$13,C175+7),"n/a")),IF('Home Equity Loan Amortization'!$E$20=24,DATE(YEAR('Home Equity Loan Amortization'!$I$13),MONTH('Home Equity Loan Amortization'!$I$13)+(B176-1)/2+IF(AND(DAY('Home Equity Loan Amortization'!$I$13)&gt;=15,MOD(B176,2)=0),1,0),IF(MOD(B176,2)=0,IF(DAY('Home Equity Loan Amortization'!$I$13)&gt;=15,DAY('Home Equity Loan Amortization'!$I$13)-14,DAY('Home Equity Loan Amortization'!$I$13)+14),DAY('Home Equity Loan Amortization'!$I$13))),IF(DAY(DATE(YEAR('Home Equity Loan Amortization'!$I$13),MONTH('Home Equity Loan Amortization'!$I$13)+B176-1,DAY('Home Equity Loan Amortization'!$I$13)))&lt;&gt;DAY('Home Equity Loan Amortization'!$I$13),DATE(YEAR('Home Equity Loan Amortization'!$I$13),MONTH('Home Equity Loan Amortization'!$I$13)+B176,0),DATE(YEAR('Home Equity Loan Amortization'!$I$13),MONTH('Home Equity Loan Amortization'!$I$13)+B176-1,DAY('Home Equity Loan Amortization'!$I$13))))))</f>
        <v/>
      </c>
      <c r="D176" s="12" t="str">
        <f>IF(B176="","",'Home Equity Loan Amortization'!$I$10)</f>
        <v/>
      </c>
      <c r="E176" s="3" t="str">
        <f>IF(B176="","",ROUND((((1+D176/12)^(12/'Home Equity Loan Amortization'!$E$20))-1)*H175,2))</f>
        <v/>
      </c>
      <c r="F176" s="3" t="str">
        <f t="shared" si="7"/>
        <v/>
      </c>
      <c r="G176" s="1" t="str">
        <f t="shared" si="2"/>
        <v/>
      </c>
      <c r="H176" s="3" t="str">
        <f t="shared" si="3"/>
        <v/>
      </c>
    </row>
    <row r="177" spans="2:8" ht="14.5" x14ac:dyDescent="0.35">
      <c r="B177" s="1" t="str">
        <f t="shared" si="6"/>
        <v/>
      </c>
      <c r="C177" s="11" t="str">
        <f>IF(B177="","",IF(OR('Home Equity Loan Amortization'!$E$20=26,'Home Equity Loan Amortization'!$E$20=52),IF('Home Equity Loan Amortization'!$E$20=26,IF(B177=1,'Home Equity Loan Amortization'!$I$13,C176+14),IF('Home Equity Loan Amortization'!$E$20=52,IF(B177=1,'Home Equity Loan Amortization'!$I$13,C176+7),"n/a")),IF('Home Equity Loan Amortization'!$E$20=24,DATE(YEAR('Home Equity Loan Amortization'!$I$13),MONTH('Home Equity Loan Amortization'!$I$13)+(B177-1)/2+IF(AND(DAY('Home Equity Loan Amortization'!$I$13)&gt;=15,MOD(B177,2)=0),1,0),IF(MOD(B177,2)=0,IF(DAY('Home Equity Loan Amortization'!$I$13)&gt;=15,DAY('Home Equity Loan Amortization'!$I$13)-14,DAY('Home Equity Loan Amortization'!$I$13)+14),DAY('Home Equity Loan Amortization'!$I$13))),IF(DAY(DATE(YEAR('Home Equity Loan Amortization'!$I$13),MONTH('Home Equity Loan Amortization'!$I$13)+B177-1,DAY('Home Equity Loan Amortization'!$I$13)))&lt;&gt;DAY('Home Equity Loan Amortization'!$I$13),DATE(YEAR('Home Equity Loan Amortization'!$I$13),MONTH('Home Equity Loan Amortization'!$I$13)+B177,0),DATE(YEAR('Home Equity Loan Amortization'!$I$13),MONTH('Home Equity Loan Amortization'!$I$13)+B177-1,DAY('Home Equity Loan Amortization'!$I$13))))))</f>
        <v/>
      </c>
      <c r="D177" s="12" t="str">
        <f>IF(B177="","",'Home Equity Loan Amortization'!$I$10)</f>
        <v/>
      </c>
      <c r="E177" s="3" t="str">
        <f>IF(B177="","",ROUND((((1+D177/12)^(12/'Home Equity Loan Amortization'!$E$20))-1)*H176,2))</f>
        <v/>
      </c>
      <c r="F177" s="3" t="str">
        <f t="shared" si="7"/>
        <v/>
      </c>
      <c r="G177" s="1" t="str">
        <f t="shared" si="2"/>
        <v/>
      </c>
      <c r="H177" s="3" t="str">
        <f t="shared" si="3"/>
        <v/>
      </c>
    </row>
    <row r="178" spans="2:8" ht="14.5" x14ac:dyDescent="0.35">
      <c r="B178" s="1" t="str">
        <f t="shared" si="6"/>
        <v/>
      </c>
      <c r="C178" s="11" t="str">
        <f>IF(B178="","",IF(OR('Home Equity Loan Amortization'!$E$20=26,'Home Equity Loan Amortization'!$E$20=52),IF('Home Equity Loan Amortization'!$E$20=26,IF(B178=1,'Home Equity Loan Amortization'!$I$13,C177+14),IF('Home Equity Loan Amortization'!$E$20=52,IF(B178=1,'Home Equity Loan Amortization'!$I$13,C177+7),"n/a")),IF('Home Equity Loan Amortization'!$E$20=24,DATE(YEAR('Home Equity Loan Amortization'!$I$13),MONTH('Home Equity Loan Amortization'!$I$13)+(B178-1)/2+IF(AND(DAY('Home Equity Loan Amortization'!$I$13)&gt;=15,MOD(B178,2)=0),1,0),IF(MOD(B178,2)=0,IF(DAY('Home Equity Loan Amortization'!$I$13)&gt;=15,DAY('Home Equity Loan Amortization'!$I$13)-14,DAY('Home Equity Loan Amortization'!$I$13)+14),DAY('Home Equity Loan Amortization'!$I$13))),IF(DAY(DATE(YEAR('Home Equity Loan Amortization'!$I$13),MONTH('Home Equity Loan Amortization'!$I$13)+B178-1,DAY('Home Equity Loan Amortization'!$I$13)))&lt;&gt;DAY('Home Equity Loan Amortization'!$I$13),DATE(YEAR('Home Equity Loan Amortization'!$I$13),MONTH('Home Equity Loan Amortization'!$I$13)+B178,0),DATE(YEAR('Home Equity Loan Amortization'!$I$13),MONTH('Home Equity Loan Amortization'!$I$13)+B178-1,DAY('Home Equity Loan Amortization'!$I$13))))))</f>
        <v/>
      </c>
      <c r="D178" s="12" t="str">
        <f>IF(B178="","",'Home Equity Loan Amortization'!$I$10)</f>
        <v/>
      </c>
      <c r="E178" s="3" t="str">
        <f>IF(B178="","",ROUND((((1+D178/12)^(12/'Home Equity Loan Amortization'!$E$20))-1)*H177,2))</f>
        <v/>
      </c>
      <c r="F178" s="3" t="str">
        <f t="shared" si="7"/>
        <v/>
      </c>
      <c r="G178" s="1" t="str">
        <f t="shared" si="2"/>
        <v/>
      </c>
      <c r="H178" s="3" t="str">
        <f t="shared" si="3"/>
        <v/>
      </c>
    </row>
    <row r="179" spans="2:8" ht="14.5" x14ac:dyDescent="0.35">
      <c r="B179" s="1" t="str">
        <f t="shared" si="6"/>
        <v/>
      </c>
      <c r="C179" s="11" t="str">
        <f>IF(B179="","",IF(OR('Home Equity Loan Amortization'!$E$20=26,'Home Equity Loan Amortization'!$E$20=52),IF('Home Equity Loan Amortization'!$E$20=26,IF(B179=1,'Home Equity Loan Amortization'!$I$13,C178+14),IF('Home Equity Loan Amortization'!$E$20=52,IF(B179=1,'Home Equity Loan Amortization'!$I$13,C178+7),"n/a")),IF('Home Equity Loan Amortization'!$E$20=24,DATE(YEAR('Home Equity Loan Amortization'!$I$13),MONTH('Home Equity Loan Amortization'!$I$13)+(B179-1)/2+IF(AND(DAY('Home Equity Loan Amortization'!$I$13)&gt;=15,MOD(B179,2)=0),1,0),IF(MOD(B179,2)=0,IF(DAY('Home Equity Loan Amortization'!$I$13)&gt;=15,DAY('Home Equity Loan Amortization'!$I$13)-14,DAY('Home Equity Loan Amortization'!$I$13)+14),DAY('Home Equity Loan Amortization'!$I$13))),IF(DAY(DATE(YEAR('Home Equity Loan Amortization'!$I$13),MONTH('Home Equity Loan Amortization'!$I$13)+B179-1,DAY('Home Equity Loan Amortization'!$I$13)))&lt;&gt;DAY('Home Equity Loan Amortization'!$I$13),DATE(YEAR('Home Equity Loan Amortization'!$I$13),MONTH('Home Equity Loan Amortization'!$I$13)+B179,0),DATE(YEAR('Home Equity Loan Amortization'!$I$13),MONTH('Home Equity Loan Amortization'!$I$13)+B179-1,DAY('Home Equity Loan Amortization'!$I$13))))))</f>
        <v/>
      </c>
      <c r="D179" s="12" t="str">
        <f>IF(B179="","",'Home Equity Loan Amortization'!$I$10)</f>
        <v/>
      </c>
      <c r="E179" s="3" t="str">
        <f>IF(B179="","",ROUND((((1+D179/12)^(12/'Home Equity Loan Amortization'!$E$20))-1)*H178,2))</f>
        <v/>
      </c>
      <c r="F179" s="3" t="str">
        <f t="shared" si="7"/>
        <v/>
      </c>
      <c r="G179" s="1" t="str">
        <f t="shared" si="2"/>
        <v/>
      </c>
      <c r="H179" s="3" t="str">
        <f t="shared" si="3"/>
        <v/>
      </c>
    </row>
    <row r="180" spans="2:8" ht="14.5" x14ac:dyDescent="0.35">
      <c r="B180" s="1" t="str">
        <f t="shared" si="6"/>
        <v/>
      </c>
      <c r="C180" s="11" t="str">
        <f>IF(B180="","",IF(OR('Home Equity Loan Amortization'!$E$20=26,'Home Equity Loan Amortization'!$E$20=52),IF('Home Equity Loan Amortization'!$E$20=26,IF(B180=1,'Home Equity Loan Amortization'!$I$13,C179+14),IF('Home Equity Loan Amortization'!$E$20=52,IF(B180=1,'Home Equity Loan Amortization'!$I$13,C179+7),"n/a")),IF('Home Equity Loan Amortization'!$E$20=24,DATE(YEAR('Home Equity Loan Amortization'!$I$13),MONTH('Home Equity Loan Amortization'!$I$13)+(B180-1)/2+IF(AND(DAY('Home Equity Loan Amortization'!$I$13)&gt;=15,MOD(B180,2)=0),1,0),IF(MOD(B180,2)=0,IF(DAY('Home Equity Loan Amortization'!$I$13)&gt;=15,DAY('Home Equity Loan Amortization'!$I$13)-14,DAY('Home Equity Loan Amortization'!$I$13)+14),DAY('Home Equity Loan Amortization'!$I$13))),IF(DAY(DATE(YEAR('Home Equity Loan Amortization'!$I$13),MONTH('Home Equity Loan Amortization'!$I$13)+B180-1,DAY('Home Equity Loan Amortization'!$I$13)))&lt;&gt;DAY('Home Equity Loan Amortization'!$I$13),DATE(YEAR('Home Equity Loan Amortization'!$I$13),MONTH('Home Equity Loan Amortization'!$I$13)+B180,0),DATE(YEAR('Home Equity Loan Amortization'!$I$13),MONTH('Home Equity Loan Amortization'!$I$13)+B180-1,DAY('Home Equity Loan Amortization'!$I$13))))))</f>
        <v/>
      </c>
      <c r="D180" s="12" t="str">
        <f>IF(B180="","",'Home Equity Loan Amortization'!$I$10)</f>
        <v/>
      </c>
      <c r="E180" s="3" t="str">
        <f>IF(B180="","",ROUND((((1+D180/12)^(12/'Home Equity Loan Amortization'!$E$20))-1)*H179,2))</f>
        <v/>
      </c>
      <c r="F180" s="3" t="str">
        <f t="shared" si="7"/>
        <v/>
      </c>
      <c r="G180" s="1" t="str">
        <f t="shared" si="2"/>
        <v/>
      </c>
      <c r="H180" s="3" t="str">
        <f t="shared" si="3"/>
        <v/>
      </c>
    </row>
    <row r="181" spans="2:8" ht="14.5" x14ac:dyDescent="0.35">
      <c r="B181" s="1" t="str">
        <f t="shared" si="6"/>
        <v/>
      </c>
      <c r="C181" s="11" t="str">
        <f>IF(B181="","",IF(OR('Home Equity Loan Amortization'!$E$20=26,'Home Equity Loan Amortization'!$E$20=52),IF('Home Equity Loan Amortization'!$E$20=26,IF(B181=1,'Home Equity Loan Amortization'!$I$13,C180+14),IF('Home Equity Loan Amortization'!$E$20=52,IF(B181=1,'Home Equity Loan Amortization'!$I$13,C180+7),"n/a")),IF('Home Equity Loan Amortization'!$E$20=24,DATE(YEAR('Home Equity Loan Amortization'!$I$13),MONTH('Home Equity Loan Amortization'!$I$13)+(B181-1)/2+IF(AND(DAY('Home Equity Loan Amortization'!$I$13)&gt;=15,MOD(B181,2)=0),1,0),IF(MOD(B181,2)=0,IF(DAY('Home Equity Loan Amortization'!$I$13)&gt;=15,DAY('Home Equity Loan Amortization'!$I$13)-14,DAY('Home Equity Loan Amortization'!$I$13)+14),DAY('Home Equity Loan Amortization'!$I$13))),IF(DAY(DATE(YEAR('Home Equity Loan Amortization'!$I$13),MONTH('Home Equity Loan Amortization'!$I$13)+B181-1,DAY('Home Equity Loan Amortization'!$I$13)))&lt;&gt;DAY('Home Equity Loan Amortization'!$I$13),DATE(YEAR('Home Equity Loan Amortization'!$I$13),MONTH('Home Equity Loan Amortization'!$I$13)+B181,0),DATE(YEAR('Home Equity Loan Amortization'!$I$13),MONTH('Home Equity Loan Amortization'!$I$13)+B181-1,DAY('Home Equity Loan Amortization'!$I$13))))))</f>
        <v/>
      </c>
      <c r="D181" s="12" t="str">
        <f>IF(B181="","",'Home Equity Loan Amortization'!$I$10)</f>
        <v/>
      </c>
      <c r="E181" s="3" t="str">
        <f>IF(B181="","",ROUND((((1+D181/12)^(12/'Home Equity Loan Amortization'!$E$20))-1)*H180,2))</f>
        <v/>
      </c>
      <c r="F181" s="3" t="str">
        <f t="shared" si="7"/>
        <v/>
      </c>
      <c r="G181" s="1" t="str">
        <f t="shared" si="2"/>
        <v/>
      </c>
      <c r="H181" s="3" t="str">
        <f t="shared" si="3"/>
        <v/>
      </c>
    </row>
    <row r="182" spans="2:8" ht="14.5" x14ac:dyDescent="0.35">
      <c r="B182" s="1" t="str">
        <f t="shared" si="6"/>
        <v/>
      </c>
      <c r="C182" s="11" t="str">
        <f>IF(B182="","",IF(OR('Home Equity Loan Amortization'!$E$20=26,'Home Equity Loan Amortization'!$E$20=52),IF('Home Equity Loan Amortization'!$E$20=26,IF(B182=1,'Home Equity Loan Amortization'!$I$13,C181+14),IF('Home Equity Loan Amortization'!$E$20=52,IF(B182=1,'Home Equity Loan Amortization'!$I$13,C181+7),"n/a")),IF('Home Equity Loan Amortization'!$E$20=24,DATE(YEAR('Home Equity Loan Amortization'!$I$13),MONTH('Home Equity Loan Amortization'!$I$13)+(B182-1)/2+IF(AND(DAY('Home Equity Loan Amortization'!$I$13)&gt;=15,MOD(B182,2)=0),1,0),IF(MOD(B182,2)=0,IF(DAY('Home Equity Loan Amortization'!$I$13)&gt;=15,DAY('Home Equity Loan Amortization'!$I$13)-14,DAY('Home Equity Loan Amortization'!$I$13)+14),DAY('Home Equity Loan Amortization'!$I$13))),IF(DAY(DATE(YEAR('Home Equity Loan Amortization'!$I$13),MONTH('Home Equity Loan Amortization'!$I$13)+B182-1,DAY('Home Equity Loan Amortization'!$I$13)))&lt;&gt;DAY('Home Equity Loan Amortization'!$I$13),DATE(YEAR('Home Equity Loan Amortization'!$I$13),MONTH('Home Equity Loan Amortization'!$I$13)+B182,0),DATE(YEAR('Home Equity Loan Amortization'!$I$13),MONTH('Home Equity Loan Amortization'!$I$13)+B182-1,DAY('Home Equity Loan Amortization'!$I$13))))))</f>
        <v/>
      </c>
      <c r="D182" s="12" t="str">
        <f>IF(B182="","",'Home Equity Loan Amortization'!$I$10)</f>
        <v/>
      </c>
      <c r="E182" s="3" t="str">
        <f>IF(B182="","",ROUND((((1+D182/12)^(12/'Home Equity Loan Amortization'!$E$20))-1)*H181,2))</f>
        <v/>
      </c>
      <c r="F182" s="3" t="str">
        <f t="shared" si="7"/>
        <v/>
      </c>
      <c r="G182" s="1" t="str">
        <f t="shared" si="2"/>
        <v/>
      </c>
      <c r="H182" s="3" t="str">
        <f t="shared" si="3"/>
        <v/>
      </c>
    </row>
    <row r="183" spans="2:8" ht="14.5" x14ac:dyDescent="0.35">
      <c r="B183" s="1" t="str">
        <f t="shared" si="6"/>
        <v/>
      </c>
      <c r="C183" s="11" t="str">
        <f>IF(B183="","",IF(OR('Home Equity Loan Amortization'!$E$20=26,'Home Equity Loan Amortization'!$E$20=52),IF('Home Equity Loan Amortization'!$E$20=26,IF(B183=1,'Home Equity Loan Amortization'!$I$13,C182+14),IF('Home Equity Loan Amortization'!$E$20=52,IF(B183=1,'Home Equity Loan Amortization'!$I$13,C182+7),"n/a")),IF('Home Equity Loan Amortization'!$E$20=24,DATE(YEAR('Home Equity Loan Amortization'!$I$13),MONTH('Home Equity Loan Amortization'!$I$13)+(B183-1)/2+IF(AND(DAY('Home Equity Loan Amortization'!$I$13)&gt;=15,MOD(B183,2)=0),1,0),IF(MOD(B183,2)=0,IF(DAY('Home Equity Loan Amortization'!$I$13)&gt;=15,DAY('Home Equity Loan Amortization'!$I$13)-14,DAY('Home Equity Loan Amortization'!$I$13)+14),DAY('Home Equity Loan Amortization'!$I$13))),IF(DAY(DATE(YEAR('Home Equity Loan Amortization'!$I$13),MONTH('Home Equity Loan Amortization'!$I$13)+B183-1,DAY('Home Equity Loan Amortization'!$I$13)))&lt;&gt;DAY('Home Equity Loan Amortization'!$I$13),DATE(YEAR('Home Equity Loan Amortization'!$I$13),MONTH('Home Equity Loan Amortization'!$I$13)+B183,0),DATE(YEAR('Home Equity Loan Amortization'!$I$13),MONTH('Home Equity Loan Amortization'!$I$13)+B183-1,DAY('Home Equity Loan Amortization'!$I$13))))))</f>
        <v/>
      </c>
      <c r="D183" s="12" t="str">
        <f>IF(B183="","",'Home Equity Loan Amortization'!$I$10)</f>
        <v/>
      </c>
      <c r="E183" s="3" t="str">
        <f>IF(B183="","",ROUND((((1+D183/12)^(12/'Home Equity Loan Amortization'!$E$20))-1)*H182,2))</f>
        <v/>
      </c>
      <c r="F183" s="3" t="str">
        <f t="shared" si="7"/>
        <v/>
      </c>
      <c r="G183" s="1" t="str">
        <f t="shared" si="2"/>
        <v/>
      </c>
      <c r="H183" s="3" t="str">
        <f t="shared" si="3"/>
        <v/>
      </c>
    </row>
    <row r="184" spans="2:8" ht="14.5" x14ac:dyDescent="0.35">
      <c r="B184" s="1" t="str">
        <f t="shared" si="6"/>
        <v/>
      </c>
      <c r="C184" s="11" t="str">
        <f>IF(B184="","",IF(OR('Home Equity Loan Amortization'!$E$20=26,'Home Equity Loan Amortization'!$E$20=52),IF('Home Equity Loan Amortization'!$E$20=26,IF(B184=1,'Home Equity Loan Amortization'!$I$13,C183+14),IF('Home Equity Loan Amortization'!$E$20=52,IF(B184=1,'Home Equity Loan Amortization'!$I$13,C183+7),"n/a")),IF('Home Equity Loan Amortization'!$E$20=24,DATE(YEAR('Home Equity Loan Amortization'!$I$13),MONTH('Home Equity Loan Amortization'!$I$13)+(B184-1)/2+IF(AND(DAY('Home Equity Loan Amortization'!$I$13)&gt;=15,MOD(B184,2)=0),1,0),IF(MOD(B184,2)=0,IF(DAY('Home Equity Loan Amortization'!$I$13)&gt;=15,DAY('Home Equity Loan Amortization'!$I$13)-14,DAY('Home Equity Loan Amortization'!$I$13)+14),DAY('Home Equity Loan Amortization'!$I$13))),IF(DAY(DATE(YEAR('Home Equity Loan Amortization'!$I$13),MONTH('Home Equity Loan Amortization'!$I$13)+B184-1,DAY('Home Equity Loan Amortization'!$I$13)))&lt;&gt;DAY('Home Equity Loan Amortization'!$I$13),DATE(YEAR('Home Equity Loan Amortization'!$I$13),MONTH('Home Equity Loan Amortization'!$I$13)+B184,0),DATE(YEAR('Home Equity Loan Amortization'!$I$13),MONTH('Home Equity Loan Amortization'!$I$13)+B184-1,DAY('Home Equity Loan Amortization'!$I$13))))))</f>
        <v/>
      </c>
      <c r="D184" s="12" t="str">
        <f>IF(B184="","",'Home Equity Loan Amortization'!$I$10)</f>
        <v/>
      </c>
      <c r="E184" s="3" t="str">
        <f>IF(B184="","",ROUND((((1+D184/12)^(12/'Home Equity Loan Amortization'!$E$20))-1)*H183,2))</f>
        <v/>
      </c>
      <c r="F184" s="3" t="str">
        <f t="shared" si="7"/>
        <v/>
      </c>
      <c r="G184" s="1" t="str">
        <f t="shared" si="2"/>
        <v/>
      </c>
      <c r="H184" s="3" t="str">
        <f t="shared" si="3"/>
        <v/>
      </c>
    </row>
    <row r="185" spans="2:8" ht="14.5" x14ac:dyDescent="0.35">
      <c r="B185" s="1" t="str">
        <f t="shared" si="6"/>
        <v/>
      </c>
      <c r="C185" s="11" t="str">
        <f>IF(B185="","",IF(OR('Home Equity Loan Amortization'!$E$20=26,'Home Equity Loan Amortization'!$E$20=52),IF('Home Equity Loan Amortization'!$E$20=26,IF(B185=1,'Home Equity Loan Amortization'!$I$13,C184+14),IF('Home Equity Loan Amortization'!$E$20=52,IF(B185=1,'Home Equity Loan Amortization'!$I$13,C184+7),"n/a")),IF('Home Equity Loan Amortization'!$E$20=24,DATE(YEAR('Home Equity Loan Amortization'!$I$13),MONTH('Home Equity Loan Amortization'!$I$13)+(B185-1)/2+IF(AND(DAY('Home Equity Loan Amortization'!$I$13)&gt;=15,MOD(B185,2)=0),1,0),IF(MOD(B185,2)=0,IF(DAY('Home Equity Loan Amortization'!$I$13)&gt;=15,DAY('Home Equity Loan Amortization'!$I$13)-14,DAY('Home Equity Loan Amortization'!$I$13)+14),DAY('Home Equity Loan Amortization'!$I$13))),IF(DAY(DATE(YEAR('Home Equity Loan Amortization'!$I$13),MONTH('Home Equity Loan Amortization'!$I$13)+B185-1,DAY('Home Equity Loan Amortization'!$I$13)))&lt;&gt;DAY('Home Equity Loan Amortization'!$I$13),DATE(YEAR('Home Equity Loan Amortization'!$I$13),MONTH('Home Equity Loan Amortization'!$I$13)+B185,0),DATE(YEAR('Home Equity Loan Amortization'!$I$13),MONTH('Home Equity Loan Amortization'!$I$13)+B185-1,DAY('Home Equity Loan Amortization'!$I$13))))))</f>
        <v/>
      </c>
      <c r="D185" s="12" t="str">
        <f>IF(B185="","",'Home Equity Loan Amortization'!$I$10)</f>
        <v/>
      </c>
      <c r="E185" s="3" t="str">
        <f>IF(B185="","",ROUND((((1+D185/12)^(12/'Home Equity Loan Amortization'!$E$20))-1)*H184,2))</f>
        <v/>
      </c>
      <c r="F185" s="3" t="str">
        <f t="shared" si="7"/>
        <v/>
      </c>
      <c r="G185" s="1" t="str">
        <f t="shared" si="2"/>
        <v/>
      </c>
      <c r="H185" s="3" t="str">
        <f t="shared" si="3"/>
        <v/>
      </c>
    </row>
    <row r="186" spans="2:8" ht="14.5" x14ac:dyDescent="0.35">
      <c r="B186" s="1" t="str">
        <f t="shared" si="6"/>
        <v/>
      </c>
      <c r="C186" s="11" t="str">
        <f>IF(B186="","",IF(OR('Home Equity Loan Amortization'!$E$20=26,'Home Equity Loan Amortization'!$E$20=52),IF('Home Equity Loan Amortization'!$E$20=26,IF(B186=1,'Home Equity Loan Amortization'!$I$13,C185+14),IF('Home Equity Loan Amortization'!$E$20=52,IF(B186=1,'Home Equity Loan Amortization'!$I$13,C185+7),"n/a")),IF('Home Equity Loan Amortization'!$E$20=24,DATE(YEAR('Home Equity Loan Amortization'!$I$13),MONTH('Home Equity Loan Amortization'!$I$13)+(B186-1)/2+IF(AND(DAY('Home Equity Loan Amortization'!$I$13)&gt;=15,MOD(B186,2)=0),1,0),IF(MOD(B186,2)=0,IF(DAY('Home Equity Loan Amortization'!$I$13)&gt;=15,DAY('Home Equity Loan Amortization'!$I$13)-14,DAY('Home Equity Loan Amortization'!$I$13)+14),DAY('Home Equity Loan Amortization'!$I$13))),IF(DAY(DATE(YEAR('Home Equity Loan Amortization'!$I$13),MONTH('Home Equity Loan Amortization'!$I$13)+B186-1,DAY('Home Equity Loan Amortization'!$I$13)))&lt;&gt;DAY('Home Equity Loan Amortization'!$I$13),DATE(YEAR('Home Equity Loan Amortization'!$I$13),MONTH('Home Equity Loan Amortization'!$I$13)+B186,0),DATE(YEAR('Home Equity Loan Amortization'!$I$13),MONTH('Home Equity Loan Amortization'!$I$13)+B186-1,DAY('Home Equity Loan Amortization'!$I$13))))))</f>
        <v/>
      </c>
      <c r="D186" s="12" t="str">
        <f>IF(B186="","",'Home Equity Loan Amortization'!$I$10)</f>
        <v/>
      </c>
      <c r="E186" s="3" t="str">
        <f>IF(B186="","",ROUND((((1+D186/12)^(12/'Home Equity Loan Amortization'!$E$20))-1)*H185,2))</f>
        <v/>
      </c>
      <c r="F186" s="3" t="str">
        <f t="shared" si="7"/>
        <v/>
      </c>
      <c r="G186" s="1" t="str">
        <f t="shared" si="2"/>
        <v/>
      </c>
      <c r="H186" s="3" t="str">
        <f t="shared" si="3"/>
        <v/>
      </c>
    </row>
    <row r="187" spans="2:8" ht="14.5" x14ac:dyDescent="0.35">
      <c r="B187" s="1" t="str">
        <f t="shared" si="6"/>
        <v/>
      </c>
      <c r="C187" s="11" t="str">
        <f>IF(B187="","",IF(OR('Home Equity Loan Amortization'!$E$20=26,'Home Equity Loan Amortization'!$E$20=52),IF('Home Equity Loan Amortization'!$E$20=26,IF(B187=1,'Home Equity Loan Amortization'!$I$13,C186+14),IF('Home Equity Loan Amortization'!$E$20=52,IF(B187=1,'Home Equity Loan Amortization'!$I$13,C186+7),"n/a")),IF('Home Equity Loan Amortization'!$E$20=24,DATE(YEAR('Home Equity Loan Amortization'!$I$13),MONTH('Home Equity Loan Amortization'!$I$13)+(B187-1)/2+IF(AND(DAY('Home Equity Loan Amortization'!$I$13)&gt;=15,MOD(B187,2)=0),1,0),IF(MOD(B187,2)=0,IF(DAY('Home Equity Loan Amortization'!$I$13)&gt;=15,DAY('Home Equity Loan Amortization'!$I$13)-14,DAY('Home Equity Loan Amortization'!$I$13)+14),DAY('Home Equity Loan Amortization'!$I$13))),IF(DAY(DATE(YEAR('Home Equity Loan Amortization'!$I$13),MONTH('Home Equity Loan Amortization'!$I$13)+B187-1,DAY('Home Equity Loan Amortization'!$I$13)))&lt;&gt;DAY('Home Equity Loan Amortization'!$I$13),DATE(YEAR('Home Equity Loan Amortization'!$I$13),MONTH('Home Equity Loan Amortization'!$I$13)+B187,0),DATE(YEAR('Home Equity Loan Amortization'!$I$13),MONTH('Home Equity Loan Amortization'!$I$13)+B187-1,DAY('Home Equity Loan Amortization'!$I$13))))))</f>
        <v/>
      </c>
      <c r="D187" s="12" t="str">
        <f>IF(B187="","",'Home Equity Loan Amortization'!$I$10)</f>
        <v/>
      </c>
      <c r="E187" s="3" t="str">
        <f>IF(B187="","",ROUND((((1+D187/12)^(12/'Home Equity Loan Amortization'!$E$20))-1)*H186,2))</f>
        <v/>
      </c>
      <c r="F187" s="3" t="str">
        <f t="shared" si="7"/>
        <v/>
      </c>
      <c r="G187" s="1" t="str">
        <f t="shared" si="2"/>
        <v/>
      </c>
      <c r="H187" s="3" t="str">
        <f t="shared" si="3"/>
        <v/>
      </c>
    </row>
    <row r="188" spans="2:8" ht="14.5" x14ac:dyDescent="0.35">
      <c r="B188" s="1" t="str">
        <f t="shared" si="6"/>
        <v/>
      </c>
      <c r="C188" s="11" t="str">
        <f>IF(B188="","",IF(OR('Home Equity Loan Amortization'!$E$20=26,'Home Equity Loan Amortization'!$E$20=52),IF('Home Equity Loan Amortization'!$E$20=26,IF(B188=1,'Home Equity Loan Amortization'!$I$13,C187+14),IF('Home Equity Loan Amortization'!$E$20=52,IF(B188=1,'Home Equity Loan Amortization'!$I$13,C187+7),"n/a")),IF('Home Equity Loan Amortization'!$E$20=24,DATE(YEAR('Home Equity Loan Amortization'!$I$13),MONTH('Home Equity Loan Amortization'!$I$13)+(B188-1)/2+IF(AND(DAY('Home Equity Loan Amortization'!$I$13)&gt;=15,MOD(B188,2)=0),1,0),IF(MOD(B188,2)=0,IF(DAY('Home Equity Loan Amortization'!$I$13)&gt;=15,DAY('Home Equity Loan Amortization'!$I$13)-14,DAY('Home Equity Loan Amortization'!$I$13)+14),DAY('Home Equity Loan Amortization'!$I$13))),IF(DAY(DATE(YEAR('Home Equity Loan Amortization'!$I$13),MONTH('Home Equity Loan Amortization'!$I$13)+B188-1,DAY('Home Equity Loan Amortization'!$I$13)))&lt;&gt;DAY('Home Equity Loan Amortization'!$I$13),DATE(YEAR('Home Equity Loan Amortization'!$I$13),MONTH('Home Equity Loan Amortization'!$I$13)+B188,0),DATE(YEAR('Home Equity Loan Amortization'!$I$13),MONTH('Home Equity Loan Amortization'!$I$13)+B188-1,DAY('Home Equity Loan Amortization'!$I$13))))))</f>
        <v/>
      </c>
      <c r="D188" s="12" t="str">
        <f>IF(B188="","",'Home Equity Loan Amortization'!$I$10)</f>
        <v/>
      </c>
      <c r="E188" s="3" t="str">
        <f>IF(B188="","",ROUND((((1+D188/12)^(12/'Home Equity Loan Amortization'!$E$20))-1)*H187,2))</f>
        <v/>
      </c>
      <c r="F188" s="3" t="str">
        <f t="shared" si="7"/>
        <v/>
      </c>
      <c r="G188" s="1" t="str">
        <f t="shared" si="2"/>
        <v/>
      </c>
      <c r="H188" s="3" t="str">
        <f t="shared" si="3"/>
        <v/>
      </c>
    </row>
    <row r="189" spans="2:8" ht="14.5" x14ac:dyDescent="0.35">
      <c r="B189" s="1" t="str">
        <f t="shared" si="6"/>
        <v/>
      </c>
      <c r="C189" s="11" t="str">
        <f>IF(B189="","",IF(OR('Home Equity Loan Amortization'!$E$20=26,'Home Equity Loan Amortization'!$E$20=52),IF('Home Equity Loan Amortization'!$E$20=26,IF(B189=1,'Home Equity Loan Amortization'!$I$13,C188+14),IF('Home Equity Loan Amortization'!$E$20=52,IF(B189=1,'Home Equity Loan Amortization'!$I$13,C188+7),"n/a")),IF('Home Equity Loan Amortization'!$E$20=24,DATE(YEAR('Home Equity Loan Amortization'!$I$13),MONTH('Home Equity Loan Amortization'!$I$13)+(B189-1)/2+IF(AND(DAY('Home Equity Loan Amortization'!$I$13)&gt;=15,MOD(B189,2)=0),1,0),IF(MOD(B189,2)=0,IF(DAY('Home Equity Loan Amortization'!$I$13)&gt;=15,DAY('Home Equity Loan Amortization'!$I$13)-14,DAY('Home Equity Loan Amortization'!$I$13)+14),DAY('Home Equity Loan Amortization'!$I$13))),IF(DAY(DATE(YEAR('Home Equity Loan Amortization'!$I$13),MONTH('Home Equity Loan Amortization'!$I$13)+B189-1,DAY('Home Equity Loan Amortization'!$I$13)))&lt;&gt;DAY('Home Equity Loan Amortization'!$I$13),DATE(YEAR('Home Equity Loan Amortization'!$I$13),MONTH('Home Equity Loan Amortization'!$I$13)+B189,0),DATE(YEAR('Home Equity Loan Amortization'!$I$13),MONTH('Home Equity Loan Amortization'!$I$13)+B189-1,DAY('Home Equity Loan Amortization'!$I$13))))))</f>
        <v/>
      </c>
      <c r="D189" s="12" t="str">
        <f>IF(B189="","",'Home Equity Loan Amortization'!$I$10)</f>
        <v/>
      </c>
      <c r="E189" s="3" t="str">
        <f>IF(B189="","",ROUND((((1+D189/12)^(12/'Home Equity Loan Amortization'!$E$20))-1)*H188,2))</f>
        <v/>
      </c>
      <c r="F189" s="3" t="str">
        <f t="shared" si="7"/>
        <v/>
      </c>
      <c r="G189" s="1" t="str">
        <f t="shared" si="2"/>
        <v/>
      </c>
      <c r="H189" s="3" t="str">
        <f t="shared" si="3"/>
        <v/>
      </c>
    </row>
    <row r="190" spans="2:8" ht="14.5" x14ac:dyDescent="0.35">
      <c r="B190" s="1" t="str">
        <f t="shared" si="6"/>
        <v/>
      </c>
      <c r="C190" s="11" t="str">
        <f>IF(B190="","",IF(OR('Home Equity Loan Amortization'!$E$20=26,'Home Equity Loan Amortization'!$E$20=52),IF('Home Equity Loan Amortization'!$E$20=26,IF(B190=1,'Home Equity Loan Amortization'!$I$13,C189+14),IF('Home Equity Loan Amortization'!$E$20=52,IF(B190=1,'Home Equity Loan Amortization'!$I$13,C189+7),"n/a")),IF('Home Equity Loan Amortization'!$E$20=24,DATE(YEAR('Home Equity Loan Amortization'!$I$13),MONTH('Home Equity Loan Amortization'!$I$13)+(B190-1)/2+IF(AND(DAY('Home Equity Loan Amortization'!$I$13)&gt;=15,MOD(B190,2)=0),1,0),IF(MOD(B190,2)=0,IF(DAY('Home Equity Loan Amortization'!$I$13)&gt;=15,DAY('Home Equity Loan Amortization'!$I$13)-14,DAY('Home Equity Loan Amortization'!$I$13)+14),DAY('Home Equity Loan Amortization'!$I$13))),IF(DAY(DATE(YEAR('Home Equity Loan Amortization'!$I$13),MONTH('Home Equity Loan Amortization'!$I$13)+B190-1,DAY('Home Equity Loan Amortization'!$I$13)))&lt;&gt;DAY('Home Equity Loan Amortization'!$I$13),DATE(YEAR('Home Equity Loan Amortization'!$I$13),MONTH('Home Equity Loan Amortization'!$I$13)+B190,0),DATE(YEAR('Home Equity Loan Amortization'!$I$13),MONTH('Home Equity Loan Amortization'!$I$13)+B190-1,DAY('Home Equity Loan Amortization'!$I$13))))))</f>
        <v/>
      </c>
      <c r="D190" s="12" t="str">
        <f>IF(B190="","",'Home Equity Loan Amortization'!$I$10)</f>
        <v/>
      </c>
      <c r="E190" s="3" t="str">
        <f>IF(B190="","",ROUND((((1+D190/12)^(12/'Home Equity Loan Amortization'!$E$20))-1)*H189,2))</f>
        <v/>
      </c>
      <c r="F190" s="3" t="str">
        <f t="shared" si="7"/>
        <v/>
      </c>
      <c r="G190" s="1" t="str">
        <f t="shared" si="2"/>
        <v/>
      </c>
      <c r="H190" s="3" t="str">
        <f t="shared" si="3"/>
        <v/>
      </c>
    </row>
    <row r="191" spans="2:8" ht="14.5" x14ac:dyDescent="0.35">
      <c r="B191" s="1" t="str">
        <f t="shared" si="6"/>
        <v/>
      </c>
      <c r="C191" s="11" t="str">
        <f>IF(B191="","",IF(OR('Home Equity Loan Amortization'!$E$20=26,'Home Equity Loan Amortization'!$E$20=52),IF('Home Equity Loan Amortization'!$E$20=26,IF(B191=1,'Home Equity Loan Amortization'!$I$13,C190+14),IF('Home Equity Loan Amortization'!$E$20=52,IF(B191=1,'Home Equity Loan Amortization'!$I$13,C190+7),"n/a")),IF('Home Equity Loan Amortization'!$E$20=24,DATE(YEAR('Home Equity Loan Amortization'!$I$13),MONTH('Home Equity Loan Amortization'!$I$13)+(B191-1)/2+IF(AND(DAY('Home Equity Loan Amortization'!$I$13)&gt;=15,MOD(B191,2)=0),1,0),IF(MOD(B191,2)=0,IF(DAY('Home Equity Loan Amortization'!$I$13)&gt;=15,DAY('Home Equity Loan Amortization'!$I$13)-14,DAY('Home Equity Loan Amortization'!$I$13)+14),DAY('Home Equity Loan Amortization'!$I$13))),IF(DAY(DATE(YEAR('Home Equity Loan Amortization'!$I$13),MONTH('Home Equity Loan Amortization'!$I$13)+B191-1,DAY('Home Equity Loan Amortization'!$I$13)))&lt;&gt;DAY('Home Equity Loan Amortization'!$I$13),DATE(YEAR('Home Equity Loan Amortization'!$I$13),MONTH('Home Equity Loan Amortization'!$I$13)+B191,0),DATE(YEAR('Home Equity Loan Amortization'!$I$13),MONTH('Home Equity Loan Amortization'!$I$13)+B191-1,DAY('Home Equity Loan Amortization'!$I$13))))))</f>
        <v/>
      </c>
      <c r="D191" s="12" t="str">
        <f>IF(B191="","",'Home Equity Loan Amortization'!$I$10)</f>
        <v/>
      </c>
      <c r="E191" s="3" t="str">
        <f>IF(B191="","",ROUND((((1+D191/12)^(12/'Home Equity Loan Amortization'!$E$20))-1)*H190,2))</f>
        <v/>
      </c>
      <c r="F191" s="3" t="str">
        <f t="shared" si="7"/>
        <v/>
      </c>
      <c r="G191" s="1" t="str">
        <f t="shared" si="2"/>
        <v/>
      </c>
      <c r="H191" s="3" t="str">
        <f t="shared" si="3"/>
        <v/>
      </c>
    </row>
    <row r="192" spans="2:8" ht="14.5" x14ac:dyDescent="0.35">
      <c r="B192" s="1" t="str">
        <f t="shared" si="6"/>
        <v/>
      </c>
      <c r="C192" s="11" t="str">
        <f>IF(B192="","",IF(OR('Home Equity Loan Amortization'!$E$20=26,'Home Equity Loan Amortization'!$E$20=52),IF('Home Equity Loan Amortization'!$E$20=26,IF(B192=1,'Home Equity Loan Amortization'!$I$13,C191+14),IF('Home Equity Loan Amortization'!$E$20=52,IF(B192=1,'Home Equity Loan Amortization'!$I$13,C191+7),"n/a")),IF('Home Equity Loan Amortization'!$E$20=24,DATE(YEAR('Home Equity Loan Amortization'!$I$13),MONTH('Home Equity Loan Amortization'!$I$13)+(B192-1)/2+IF(AND(DAY('Home Equity Loan Amortization'!$I$13)&gt;=15,MOD(B192,2)=0),1,0),IF(MOD(B192,2)=0,IF(DAY('Home Equity Loan Amortization'!$I$13)&gt;=15,DAY('Home Equity Loan Amortization'!$I$13)-14,DAY('Home Equity Loan Amortization'!$I$13)+14),DAY('Home Equity Loan Amortization'!$I$13))),IF(DAY(DATE(YEAR('Home Equity Loan Amortization'!$I$13),MONTH('Home Equity Loan Amortization'!$I$13)+B192-1,DAY('Home Equity Loan Amortization'!$I$13)))&lt;&gt;DAY('Home Equity Loan Amortization'!$I$13),DATE(YEAR('Home Equity Loan Amortization'!$I$13),MONTH('Home Equity Loan Amortization'!$I$13)+B192,0),DATE(YEAR('Home Equity Loan Amortization'!$I$13),MONTH('Home Equity Loan Amortization'!$I$13)+B192-1,DAY('Home Equity Loan Amortization'!$I$13))))))</f>
        <v/>
      </c>
      <c r="D192" s="12" t="str">
        <f>IF(B192="","",'Home Equity Loan Amortization'!$I$10)</f>
        <v/>
      </c>
      <c r="E192" s="3" t="str">
        <f>IF(B192="","",ROUND((((1+D192/12)^(12/'Home Equity Loan Amortization'!$E$20))-1)*H191,2))</f>
        <v/>
      </c>
      <c r="F192" s="3" t="str">
        <f t="shared" si="7"/>
        <v/>
      </c>
      <c r="G192" s="1" t="str">
        <f t="shared" si="2"/>
        <v/>
      </c>
      <c r="H192" s="3" t="str">
        <f t="shared" si="3"/>
        <v/>
      </c>
    </row>
    <row r="193" spans="2:8" ht="14.5" x14ac:dyDescent="0.35">
      <c r="B193" s="1" t="str">
        <f t="shared" si="6"/>
        <v/>
      </c>
      <c r="C193" s="11" t="str">
        <f>IF(B193="","",IF(OR('Home Equity Loan Amortization'!$E$20=26,'Home Equity Loan Amortization'!$E$20=52),IF('Home Equity Loan Amortization'!$E$20=26,IF(B193=1,'Home Equity Loan Amortization'!$I$13,C192+14),IF('Home Equity Loan Amortization'!$E$20=52,IF(B193=1,'Home Equity Loan Amortization'!$I$13,C192+7),"n/a")),IF('Home Equity Loan Amortization'!$E$20=24,DATE(YEAR('Home Equity Loan Amortization'!$I$13),MONTH('Home Equity Loan Amortization'!$I$13)+(B193-1)/2+IF(AND(DAY('Home Equity Loan Amortization'!$I$13)&gt;=15,MOD(B193,2)=0),1,0),IF(MOD(B193,2)=0,IF(DAY('Home Equity Loan Amortization'!$I$13)&gt;=15,DAY('Home Equity Loan Amortization'!$I$13)-14,DAY('Home Equity Loan Amortization'!$I$13)+14),DAY('Home Equity Loan Amortization'!$I$13))),IF(DAY(DATE(YEAR('Home Equity Loan Amortization'!$I$13),MONTH('Home Equity Loan Amortization'!$I$13)+B193-1,DAY('Home Equity Loan Amortization'!$I$13)))&lt;&gt;DAY('Home Equity Loan Amortization'!$I$13),DATE(YEAR('Home Equity Loan Amortization'!$I$13),MONTH('Home Equity Loan Amortization'!$I$13)+B193,0),DATE(YEAR('Home Equity Loan Amortization'!$I$13),MONTH('Home Equity Loan Amortization'!$I$13)+B193-1,DAY('Home Equity Loan Amortization'!$I$13))))))</f>
        <v/>
      </c>
      <c r="D193" s="12" t="str">
        <f>IF(B193="","",'Home Equity Loan Amortization'!$I$10)</f>
        <v/>
      </c>
      <c r="E193" s="3" t="str">
        <f>IF(B193="","",ROUND((((1+D193/12)^(12/'Home Equity Loan Amortization'!$E$20))-1)*H192,2))</f>
        <v/>
      </c>
      <c r="F193" s="3" t="str">
        <f t="shared" si="7"/>
        <v/>
      </c>
      <c r="G193" s="1" t="str">
        <f t="shared" si="2"/>
        <v/>
      </c>
      <c r="H193" s="3" t="str">
        <f t="shared" si="3"/>
        <v/>
      </c>
    </row>
    <row r="194" spans="2:8" ht="14.5" x14ac:dyDescent="0.35">
      <c r="B194" s="1" t="str">
        <f t="shared" si="6"/>
        <v/>
      </c>
      <c r="C194" s="11" t="str">
        <f>IF(B194="","",IF(OR('Home Equity Loan Amortization'!$E$20=26,'Home Equity Loan Amortization'!$E$20=52),IF('Home Equity Loan Amortization'!$E$20=26,IF(B194=1,'Home Equity Loan Amortization'!$I$13,C193+14),IF('Home Equity Loan Amortization'!$E$20=52,IF(B194=1,'Home Equity Loan Amortization'!$I$13,C193+7),"n/a")),IF('Home Equity Loan Amortization'!$E$20=24,DATE(YEAR('Home Equity Loan Amortization'!$I$13),MONTH('Home Equity Loan Amortization'!$I$13)+(B194-1)/2+IF(AND(DAY('Home Equity Loan Amortization'!$I$13)&gt;=15,MOD(B194,2)=0),1,0),IF(MOD(B194,2)=0,IF(DAY('Home Equity Loan Amortization'!$I$13)&gt;=15,DAY('Home Equity Loan Amortization'!$I$13)-14,DAY('Home Equity Loan Amortization'!$I$13)+14),DAY('Home Equity Loan Amortization'!$I$13))),IF(DAY(DATE(YEAR('Home Equity Loan Amortization'!$I$13),MONTH('Home Equity Loan Amortization'!$I$13)+B194-1,DAY('Home Equity Loan Amortization'!$I$13)))&lt;&gt;DAY('Home Equity Loan Amortization'!$I$13),DATE(YEAR('Home Equity Loan Amortization'!$I$13),MONTH('Home Equity Loan Amortization'!$I$13)+B194,0),DATE(YEAR('Home Equity Loan Amortization'!$I$13),MONTH('Home Equity Loan Amortization'!$I$13)+B194-1,DAY('Home Equity Loan Amortization'!$I$13))))))</f>
        <v/>
      </c>
      <c r="D194" s="12" t="str">
        <f>IF(B194="","",'Home Equity Loan Amortization'!$I$10)</f>
        <v/>
      </c>
      <c r="E194" s="3" t="str">
        <f>IF(B194="","",ROUND((((1+D194/12)^(12/'Home Equity Loan Amortization'!$E$20))-1)*H193,2))</f>
        <v/>
      </c>
      <c r="F194" s="3" t="str">
        <f t="shared" si="7"/>
        <v/>
      </c>
      <c r="G194" s="1" t="str">
        <f t="shared" si="2"/>
        <v/>
      </c>
      <c r="H194" s="3" t="str">
        <f t="shared" si="3"/>
        <v/>
      </c>
    </row>
    <row r="195" spans="2:8" ht="14.5" x14ac:dyDescent="0.35">
      <c r="B195" s="1" t="str">
        <f t="shared" si="6"/>
        <v/>
      </c>
      <c r="C195" s="11" t="str">
        <f>IF(B195="","",IF(OR('Home Equity Loan Amortization'!$E$20=26,'Home Equity Loan Amortization'!$E$20=52),IF('Home Equity Loan Amortization'!$E$20=26,IF(B195=1,'Home Equity Loan Amortization'!$I$13,C194+14),IF('Home Equity Loan Amortization'!$E$20=52,IF(B195=1,'Home Equity Loan Amortization'!$I$13,C194+7),"n/a")),IF('Home Equity Loan Amortization'!$E$20=24,DATE(YEAR('Home Equity Loan Amortization'!$I$13),MONTH('Home Equity Loan Amortization'!$I$13)+(B195-1)/2+IF(AND(DAY('Home Equity Loan Amortization'!$I$13)&gt;=15,MOD(B195,2)=0),1,0),IF(MOD(B195,2)=0,IF(DAY('Home Equity Loan Amortization'!$I$13)&gt;=15,DAY('Home Equity Loan Amortization'!$I$13)-14,DAY('Home Equity Loan Amortization'!$I$13)+14),DAY('Home Equity Loan Amortization'!$I$13))),IF(DAY(DATE(YEAR('Home Equity Loan Amortization'!$I$13),MONTH('Home Equity Loan Amortization'!$I$13)+B195-1,DAY('Home Equity Loan Amortization'!$I$13)))&lt;&gt;DAY('Home Equity Loan Amortization'!$I$13),DATE(YEAR('Home Equity Loan Amortization'!$I$13),MONTH('Home Equity Loan Amortization'!$I$13)+B195,0),DATE(YEAR('Home Equity Loan Amortization'!$I$13),MONTH('Home Equity Loan Amortization'!$I$13)+B195-1,DAY('Home Equity Loan Amortization'!$I$13))))))</f>
        <v/>
      </c>
      <c r="D195" s="12" t="str">
        <f>IF(B195="","",'Home Equity Loan Amortization'!$I$10)</f>
        <v/>
      </c>
      <c r="E195" s="3" t="str">
        <f>IF(B195="","",ROUND((((1+D195/12)^(12/'Home Equity Loan Amortization'!$E$20))-1)*H194,2))</f>
        <v/>
      </c>
      <c r="F195" s="3" t="str">
        <f t="shared" si="7"/>
        <v/>
      </c>
      <c r="G195" s="1" t="str">
        <f t="shared" si="2"/>
        <v/>
      </c>
      <c r="H195" s="3" t="str">
        <f t="shared" si="3"/>
        <v/>
      </c>
    </row>
    <row r="196" spans="2:8" ht="14.5" x14ac:dyDescent="0.35">
      <c r="B196" s="1" t="str">
        <f t="shared" ref="B196:B259" si="8">IF(H195="","",IF(OR(B195&gt;=nper,ROUND(H195,2)&lt;=0),"",B195+1))</f>
        <v/>
      </c>
      <c r="C196" s="11" t="str">
        <f>IF(B196="","",IF(OR('Home Equity Loan Amortization'!$E$20=26,'Home Equity Loan Amortization'!$E$20=52),IF('Home Equity Loan Amortization'!$E$20=26,IF(B196=1,'Home Equity Loan Amortization'!$I$13,C195+14),IF('Home Equity Loan Amortization'!$E$20=52,IF(B196=1,'Home Equity Loan Amortization'!$I$13,C195+7),"n/a")),IF('Home Equity Loan Amortization'!$E$20=24,DATE(YEAR('Home Equity Loan Amortization'!$I$13),MONTH('Home Equity Loan Amortization'!$I$13)+(B196-1)/2+IF(AND(DAY('Home Equity Loan Amortization'!$I$13)&gt;=15,MOD(B196,2)=0),1,0),IF(MOD(B196,2)=0,IF(DAY('Home Equity Loan Amortization'!$I$13)&gt;=15,DAY('Home Equity Loan Amortization'!$I$13)-14,DAY('Home Equity Loan Amortization'!$I$13)+14),DAY('Home Equity Loan Amortization'!$I$13))),IF(DAY(DATE(YEAR('Home Equity Loan Amortization'!$I$13),MONTH('Home Equity Loan Amortization'!$I$13)+B196-1,DAY('Home Equity Loan Amortization'!$I$13)))&lt;&gt;DAY('Home Equity Loan Amortization'!$I$13),DATE(YEAR('Home Equity Loan Amortization'!$I$13),MONTH('Home Equity Loan Amortization'!$I$13)+B196,0),DATE(YEAR('Home Equity Loan Amortization'!$I$13),MONTH('Home Equity Loan Amortization'!$I$13)+B196-1,DAY('Home Equity Loan Amortization'!$I$13))))))</f>
        <v/>
      </c>
      <c r="D196" s="12" t="str">
        <f>IF(B196="","",'Home Equity Loan Amortization'!$I$10)</f>
        <v/>
      </c>
      <c r="E196" s="3" t="str">
        <f>IF(B196="","",ROUND((((1+D196/12)^(12/'Home Equity Loan Amortization'!$E$20))-1)*H195,2))</f>
        <v/>
      </c>
      <c r="F196" s="3" t="str">
        <f t="shared" ref="F196:F259" si="9">IF(B196="","",IF(B196=nper,H195+E196,MIN(H195+E196,IF(D196=D195,F195,ROUND(-PMT(((1+D196/CP)^(CP/periods_per_year))-1,nper-B196+1,H195),2)))))</f>
        <v/>
      </c>
      <c r="G196" s="1" t="str">
        <f t="shared" si="2"/>
        <v/>
      </c>
      <c r="H196" s="3" t="str">
        <f t="shared" si="3"/>
        <v/>
      </c>
    </row>
    <row r="197" spans="2:8" ht="14.5" x14ac:dyDescent="0.35">
      <c r="B197" s="1" t="str">
        <f t="shared" si="8"/>
        <v/>
      </c>
      <c r="C197" s="11" t="str">
        <f>IF(B197="","",IF(OR('Home Equity Loan Amortization'!$E$20=26,'Home Equity Loan Amortization'!$E$20=52),IF('Home Equity Loan Amortization'!$E$20=26,IF(B197=1,'Home Equity Loan Amortization'!$I$13,C196+14),IF('Home Equity Loan Amortization'!$E$20=52,IF(B197=1,'Home Equity Loan Amortization'!$I$13,C196+7),"n/a")),IF('Home Equity Loan Amortization'!$E$20=24,DATE(YEAR('Home Equity Loan Amortization'!$I$13),MONTH('Home Equity Loan Amortization'!$I$13)+(B197-1)/2+IF(AND(DAY('Home Equity Loan Amortization'!$I$13)&gt;=15,MOD(B197,2)=0),1,0),IF(MOD(B197,2)=0,IF(DAY('Home Equity Loan Amortization'!$I$13)&gt;=15,DAY('Home Equity Loan Amortization'!$I$13)-14,DAY('Home Equity Loan Amortization'!$I$13)+14),DAY('Home Equity Loan Amortization'!$I$13))),IF(DAY(DATE(YEAR('Home Equity Loan Amortization'!$I$13),MONTH('Home Equity Loan Amortization'!$I$13)+B197-1,DAY('Home Equity Loan Amortization'!$I$13)))&lt;&gt;DAY('Home Equity Loan Amortization'!$I$13),DATE(YEAR('Home Equity Loan Amortization'!$I$13),MONTH('Home Equity Loan Amortization'!$I$13)+B197,0),DATE(YEAR('Home Equity Loan Amortization'!$I$13),MONTH('Home Equity Loan Amortization'!$I$13)+B197-1,DAY('Home Equity Loan Amortization'!$I$13))))))</f>
        <v/>
      </c>
      <c r="D197" s="12" t="str">
        <f>IF(B197="","",'Home Equity Loan Amortization'!$I$10)</f>
        <v/>
      </c>
      <c r="E197" s="3" t="str">
        <f>IF(B197="","",ROUND((((1+D197/12)^(12/'Home Equity Loan Amortization'!$E$20))-1)*H196,2))</f>
        <v/>
      </c>
      <c r="F197" s="3" t="str">
        <f t="shared" si="9"/>
        <v/>
      </c>
      <c r="G197" s="1" t="str">
        <f t="shared" si="2"/>
        <v/>
      </c>
      <c r="H197" s="3" t="str">
        <f t="shared" si="3"/>
        <v/>
      </c>
    </row>
    <row r="198" spans="2:8" ht="14.5" x14ac:dyDescent="0.35">
      <c r="B198" s="1" t="str">
        <f t="shared" si="8"/>
        <v/>
      </c>
      <c r="C198" s="11" t="str">
        <f>IF(B198="","",IF(OR('Home Equity Loan Amortization'!$E$20=26,'Home Equity Loan Amortization'!$E$20=52),IF('Home Equity Loan Amortization'!$E$20=26,IF(B198=1,'Home Equity Loan Amortization'!$I$13,C197+14),IF('Home Equity Loan Amortization'!$E$20=52,IF(B198=1,'Home Equity Loan Amortization'!$I$13,C197+7),"n/a")),IF('Home Equity Loan Amortization'!$E$20=24,DATE(YEAR('Home Equity Loan Amortization'!$I$13),MONTH('Home Equity Loan Amortization'!$I$13)+(B198-1)/2+IF(AND(DAY('Home Equity Loan Amortization'!$I$13)&gt;=15,MOD(B198,2)=0),1,0),IF(MOD(B198,2)=0,IF(DAY('Home Equity Loan Amortization'!$I$13)&gt;=15,DAY('Home Equity Loan Amortization'!$I$13)-14,DAY('Home Equity Loan Amortization'!$I$13)+14),DAY('Home Equity Loan Amortization'!$I$13))),IF(DAY(DATE(YEAR('Home Equity Loan Amortization'!$I$13),MONTH('Home Equity Loan Amortization'!$I$13)+B198-1,DAY('Home Equity Loan Amortization'!$I$13)))&lt;&gt;DAY('Home Equity Loan Amortization'!$I$13),DATE(YEAR('Home Equity Loan Amortization'!$I$13),MONTH('Home Equity Loan Amortization'!$I$13)+B198,0),DATE(YEAR('Home Equity Loan Amortization'!$I$13),MONTH('Home Equity Loan Amortization'!$I$13)+B198-1,DAY('Home Equity Loan Amortization'!$I$13))))))</f>
        <v/>
      </c>
      <c r="D198" s="12" t="str">
        <f>IF(B198="","",'Home Equity Loan Amortization'!$I$10)</f>
        <v/>
      </c>
      <c r="E198" s="3" t="str">
        <f>IF(B198="","",ROUND((((1+D198/12)^(12/'Home Equity Loan Amortization'!$E$20))-1)*H197,2))</f>
        <v/>
      </c>
      <c r="F198" s="3" t="str">
        <f t="shared" si="9"/>
        <v/>
      </c>
      <c r="G198" s="1" t="str">
        <f t="shared" si="2"/>
        <v/>
      </c>
      <c r="H198" s="3" t="str">
        <f t="shared" si="3"/>
        <v/>
      </c>
    </row>
    <row r="199" spans="2:8" ht="14.5" x14ac:dyDescent="0.35">
      <c r="B199" s="1" t="str">
        <f t="shared" si="8"/>
        <v/>
      </c>
      <c r="C199" s="11" t="str">
        <f>IF(B199="","",IF(OR('Home Equity Loan Amortization'!$E$20=26,'Home Equity Loan Amortization'!$E$20=52),IF('Home Equity Loan Amortization'!$E$20=26,IF(B199=1,'Home Equity Loan Amortization'!$I$13,C198+14),IF('Home Equity Loan Amortization'!$E$20=52,IF(B199=1,'Home Equity Loan Amortization'!$I$13,C198+7),"n/a")),IF('Home Equity Loan Amortization'!$E$20=24,DATE(YEAR('Home Equity Loan Amortization'!$I$13),MONTH('Home Equity Loan Amortization'!$I$13)+(B199-1)/2+IF(AND(DAY('Home Equity Loan Amortization'!$I$13)&gt;=15,MOD(B199,2)=0),1,0),IF(MOD(B199,2)=0,IF(DAY('Home Equity Loan Amortization'!$I$13)&gt;=15,DAY('Home Equity Loan Amortization'!$I$13)-14,DAY('Home Equity Loan Amortization'!$I$13)+14),DAY('Home Equity Loan Amortization'!$I$13))),IF(DAY(DATE(YEAR('Home Equity Loan Amortization'!$I$13),MONTH('Home Equity Loan Amortization'!$I$13)+B199-1,DAY('Home Equity Loan Amortization'!$I$13)))&lt;&gt;DAY('Home Equity Loan Amortization'!$I$13),DATE(YEAR('Home Equity Loan Amortization'!$I$13),MONTH('Home Equity Loan Amortization'!$I$13)+B199,0),DATE(YEAR('Home Equity Loan Amortization'!$I$13),MONTH('Home Equity Loan Amortization'!$I$13)+B199-1,DAY('Home Equity Loan Amortization'!$I$13))))))</f>
        <v/>
      </c>
      <c r="D199" s="12" t="str">
        <f>IF(B199="","",'Home Equity Loan Amortization'!$I$10)</f>
        <v/>
      </c>
      <c r="E199" s="3" t="str">
        <f>IF(B199="","",ROUND((((1+D199/12)^(12/'Home Equity Loan Amortization'!$E$20))-1)*H198,2))</f>
        <v/>
      </c>
      <c r="F199" s="3" t="str">
        <f t="shared" si="9"/>
        <v/>
      </c>
      <c r="G199" s="1" t="str">
        <f t="shared" si="2"/>
        <v/>
      </c>
      <c r="H199" s="3" t="str">
        <f t="shared" si="3"/>
        <v/>
      </c>
    </row>
    <row r="200" spans="2:8" ht="14.5" x14ac:dyDescent="0.35">
      <c r="B200" s="1" t="str">
        <f t="shared" si="8"/>
        <v/>
      </c>
      <c r="C200" s="11" t="str">
        <f>IF(B200="","",IF(OR('Home Equity Loan Amortization'!$E$20=26,'Home Equity Loan Amortization'!$E$20=52),IF('Home Equity Loan Amortization'!$E$20=26,IF(B200=1,'Home Equity Loan Amortization'!$I$13,C199+14),IF('Home Equity Loan Amortization'!$E$20=52,IF(B200=1,'Home Equity Loan Amortization'!$I$13,C199+7),"n/a")),IF('Home Equity Loan Amortization'!$E$20=24,DATE(YEAR('Home Equity Loan Amortization'!$I$13),MONTH('Home Equity Loan Amortization'!$I$13)+(B200-1)/2+IF(AND(DAY('Home Equity Loan Amortization'!$I$13)&gt;=15,MOD(B200,2)=0),1,0),IF(MOD(B200,2)=0,IF(DAY('Home Equity Loan Amortization'!$I$13)&gt;=15,DAY('Home Equity Loan Amortization'!$I$13)-14,DAY('Home Equity Loan Amortization'!$I$13)+14),DAY('Home Equity Loan Amortization'!$I$13))),IF(DAY(DATE(YEAR('Home Equity Loan Amortization'!$I$13),MONTH('Home Equity Loan Amortization'!$I$13)+B200-1,DAY('Home Equity Loan Amortization'!$I$13)))&lt;&gt;DAY('Home Equity Loan Amortization'!$I$13),DATE(YEAR('Home Equity Loan Amortization'!$I$13),MONTH('Home Equity Loan Amortization'!$I$13)+B200,0),DATE(YEAR('Home Equity Loan Amortization'!$I$13),MONTH('Home Equity Loan Amortization'!$I$13)+B200-1,DAY('Home Equity Loan Amortization'!$I$13))))))</f>
        <v/>
      </c>
      <c r="D200" s="12" t="str">
        <f>IF(B200="","",'Home Equity Loan Amortization'!$I$10)</f>
        <v/>
      </c>
      <c r="E200" s="3" t="str">
        <f>IF(B200="","",ROUND((((1+D200/12)^(12/'Home Equity Loan Amortization'!$E$20))-1)*H199,2))</f>
        <v/>
      </c>
      <c r="F200" s="3" t="str">
        <f t="shared" si="9"/>
        <v/>
      </c>
      <c r="G200" s="1" t="str">
        <f t="shared" si="2"/>
        <v/>
      </c>
      <c r="H200" s="3" t="str">
        <f t="shared" si="3"/>
        <v/>
      </c>
    </row>
    <row r="201" spans="2:8" ht="14.5" x14ac:dyDescent="0.35">
      <c r="B201" s="1" t="str">
        <f t="shared" si="8"/>
        <v/>
      </c>
      <c r="C201" s="11" t="str">
        <f>IF(B201="","",IF(OR('Home Equity Loan Amortization'!$E$20=26,'Home Equity Loan Amortization'!$E$20=52),IF('Home Equity Loan Amortization'!$E$20=26,IF(B201=1,'Home Equity Loan Amortization'!$I$13,C200+14),IF('Home Equity Loan Amortization'!$E$20=52,IF(B201=1,'Home Equity Loan Amortization'!$I$13,C200+7),"n/a")),IF('Home Equity Loan Amortization'!$E$20=24,DATE(YEAR('Home Equity Loan Amortization'!$I$13),MONTH('Home Equity Loan Amortization'!$I$13)+(B201-1)/2+IF(AND(DAY('Home Equity Loan Amortization'!$I$13)&gt;=15,MOD(B201,2)=0),1,0),IF(MOD(B201,2)=0,IF(DAY('Home Equity Loan Amortization'!$I$13)&gt;=15,DAY('Home Equity Loan Amortization'!$I$13)-14,DAY('Home Equity Loan Amortization'!$I$13)+14),DAY('Home Equity Loan Amortization'!$I$13))),IF(DAY(DATE(YEAR('Home Equity Loan Amortization'!$I$13),MONTH('Home Equity Loan Amortization'!$I$13)+B201-1,DAY('Home Equity Loan Amortization'!$I$13)))&lt;&gt;DAY('Home Equity Loan Amortization'!$I$13),DATE(YEAR('Home Equity Loan Amortization'!$I$13),MONTH('Home Equity Loan Amortization'!$I$13)+B201,0),DATE(YEAR('Home Equity Loan Amortization'!$I$13),MONTH('Home Equity Loan Amortization'!$I$13)+B201-1,DAY('Home Equity Loan Amortization'!$I$13))))))</f>
        <v/>
      </c>
      <c r="D201" s="12" t="str">
        <f>IF(B201="","",'Home Equity Loan Amortization'!$I$10)</f>
        <v/>
      </c>
      <c r="E201" s="3" t="str">
        <f>IF(B201="","",ROUND((((1+D201/12)^(12/'Home Equity Loan Amortization'!$E$20))-1)*H200,2))</f>
        <v/>
      </c>
      <c r="F201" s="3" t="str">
        <f t="shared" si="9"/>
        <v/>
      </c>
      <c r="G201" s="1" t="str">
        <f t="shared" si="2"/>
        <v/>
      </c>
      <c r="H201" s="3" t="str">
        <f t="shared" si="3"/>
        <v/>
      </c>
    </row>
    <row r="202" spans="2:8" ht="14.5" x14ac:dyDescent="0.35">
      <c r="B202" s="1" t="str">
        <f t="shared" si="8"/>
        <v/>
      </c>
      <c r="C202" s="11" t="str">
        <f>IF(B202="","",IF(OR('Home Equity Loan Amortization'!$E$20=26,'Home Equity Loan Amortization'!$E$20=52),IF('Home Equity Loan Amortization'!$E$20=26,IF(B202=1,'Home Equity Loan Amortization'!$I$13,C201+14),IF('Home Equity Loan Amortization'!$E$20=52,IF(B202=1,'Home Equity Loan Amortization'!$I$13,C201+7),"n/a")),IF('Home Equity Loan Amortization'!$E$20=24,DATE(YEAR('Home Equity Loan Amortization'!$I$13),MONTH('Home Equity Loan Amortization'!$I$13)+(B202-1)/2+IF(AND(DAY('Home Equity Loan Amortization'!$I$13)&gt;=15,MOD(B202,2)=0),1,0),IF(MOD(B202,2)=0,IF(DAY('Home Equity Loan Amortization'!$I$13)&gt;=15,DAY('Home Equity Loan Amortization'!$I$13)-14,DAY('Home Equity Loan Amortization'!$I$13)+14),DAY('Home Equity Loan Amortization'!$I$13))),IF(DAY(DATE(YEAR('Home Equity Loan Amortization'!$I$13),MONTH('Home Equity Loan Amortization'!$I$13)+B202-1,DAY('Home Equity Loan Amortization'!$I$13)))&lt;&gt;DAY('Home Equity Loan Amortization'!$I$13),DATE(YEAR('Home Equity Loan Amortization'!$I$13),MONTH('Home Equity Loan Amortization'!$I$13)+B202,0),DATE(YEAR('Home Equity Loan Amortization'!$I$13),MONTH('Home Equity Loan Amortization'!$I$13)+B202-1,DAY('Home Equity Loan Amortization'!$I$13))))))</f>
        <v/>
      </c>
      <c r="D202" s="12" t="str">
        <f>IF(B202="","",'Home Equity Loan Amortization'!$I$10)</f>
        <v/>
      </c>
      <c r="E202" s="3" t="str">
        <f>IF(B202="","",ROUND((((1+D202/12)^(12/'Home Equity Loan Amortization'!$E$20))-1)*H201,2))</f>
        <v/>
      </c>
      <c r="F202" s="3" t="str">
        <f t="shared" si="9"/>
        <v/>
      </c>
      <c r="G202" s="1" t="str">
        <f t="shared" si="2"/>
        <v/>
      </c>
      <c r="H202" s="3" t="str">
        <f t="shared" si="3"/>
        <v/>
      </c>
    </row>
    <row r="203" spans="2:8" ht="14.5" x14ac:dyDescent="0.35">
      <c r="B203" s="1" t="str">
        <f t="shared" si="8"/>
        <v/>
      </c>
      <c r="C203" s="11" t="str">
        <f>IF(B203="","",IF(OR('Home Equity Loan Amortization'!$E$20=26,'Home Equity Loan Amortization'!$E$20=52),IF('Home Equity Loan Amortization'!$E$20=26,IF(B203=1,'Home Equity Loan Amortization'!$I$13,C202+14),IF('Home Equity Loan Amortization'!$E$20=52,IF(B203=1,'Home Equity Loan Amortization'!$I$13,C202+7),"n/a")),IF('Home Equity Loan Amortization'!$E$20=24,DATE(YEAR('Home Equity Loan Amortization'!$I$13),MONTH('Home Equity Loan Amortization'!$I$13)+(B203-1)/2+IF(AND(DAY('Home Equity Loan Amortization'!$I$13)&gt;=15,MOD(B203,2)=0),1,0),IF(MOD(B203,2)=0,IF(DAY('Home Equity Loan Amortization'!$I$13)&gt;=15,DAY('Home Equity Loan Amortization'!$I$13)-14,DAY('Home Equity Loan Amortization'!$I$13)+14),DAY('Home Equity Loan Amortization'!$I$13))),IF(DAY(DATE(YEAR('Home Equity Loan Amortization'!$I$13),MONTH('Home Equity Loan Amortization'!$I$13)+B203-1,DAY('Home Equity Loan Amortization'!$I$13)))&lt;&gt;DAY('Home Equity Loan Amortization'!$I$13),DATE(YEAR('Home Equity Loan Amortization'!$I$13),MONTH('Home Equity Loan Amortization'!$I$13)+B203,0),DATE(YEAR('Home Equity Loan Amortization'!$I$13),MONTH('Home Equity Loan Amortization'!$I$13)+B203-1,DAY('Home Equity Loan Amortization'!$I$13))))))</f>
        <v/>
      </c>
      <c r="D203" s="12" t="str">
        <f>IF(B203="","",'Home Equity Loan Amortization'!$I$10)</f>
        <v/>
      </c>
      <c r="E203" s="3" t="str">
        <f>IF(B203="","",ROUND((((1+D203/12)^(12/'Home Equity Loan Amortization'!$E$20))-1)*H202,2))</f>
        <v/>
      </c>
      <c r="F203" s="3" t="str">
        <f t="shared" si="9"/>
        <v/>
      </c>
      <c r="G203" s="1" t="str">
        <f t="shared" si="2"/>
        <v/>
      </c>
      <c r="H203" s="3" t="str">
        <f t="shared" si="3"/>
        <v/>
      </c>
    </row>
    <row r="204" spans="2:8" ht="14.5" x14ac:dyDescent="0.35">
      <c r="B204" s="1" t="str">
        <f t="shared" si="8"/>
        <v/>
      </c>
      <c r="C204" s="11" t="str">
        <f>IF(B204="","",IF(OR('Home Equity Loan Amortization'!$E$20=26,'Home Equity Loan Amortization'!$E$20=52),IF('Home Equity Loan Amortization'!$E$20=26,IF(B204=1,'Home Equity Loan Amortization'!$I$13,C203+14),IF('Home Equity Loan Amortization'!$E$20=52,IF(B204=1,'Home Equity Loan Amortization'!$I$13,C203+7),"n/a")),IF('Home Equity Loan Amortization'!$E$20=24,DATE(YEAR('Home Equity Loan Amortization'!$I$13),MONTH('Home Equity Loan Amortization'!$I$13)+(B204-1)/2+IF(AND(DAY('Home Equity Loan Amortization'!$I$13)&gt;=15,MOD(B204,2)=0),1,0),IF(MOD(B204,2)=0,IF(DAY('Home Equity Loan Amortization'!$I$13)&gt;=15,DAY('Home Equity Loan Amortization'!$I$13)-14,DAY('Home Equity Loan Amortization'!$I$13)+14),DAY('Home Equity Loan Amortization'!$I$13))),IF(DAY(DATE(YEAR('Home Equity Loan Amortization'!$I$13),MONTH('Home Equity Loan Amortization'!$I$13)+B204-1,DAY('Home Equity Loan Amortization'!$I$13)))&lt;&gt;DAY('Home Equity Loan Amortization'!$I$13),DATE(YEAR('Home Equity Loan Amortization'!$I$13),MONTH('Home Equity Loan Amortization'!$I$13)+B204,0),DATE(YEAR('Home Equity Loan Amortization'!$I$13),MONTH('Home Equity Loan Amortization'!$I$13)+B204-1,DAY('Home Equity Loan Amortization'!$I$13))))))</f>
        <v/>
      </c>
      <c r="D204" s="12" t="str">
        <f>IF(B204="","",'Home Equity Loan Amortization'!$I$10)</f>
        <v/>
      </c>
      <c r="E204" s="3" t="str">
        <f>IF(B204="","",ROUND((((1+D204/12)^(12/'Home Equity Loan Amortization'!$E$20))-1)*H203,2))</f>
        <v/>
      </c>
      <c r="F204" s="3" t="str">
        <f t="shared" si="9"/>
        <v/>
      </c>
      <c r="G204" s="1" t="str">
        <f t="shared" si="2"/>
        <v/>
      </c>
      <c r="H204" s="3" t="str">
        <f t="shared" si="3"/>
        <v/>
      </c>
    </row>
    <row r="205" spans="2:8" ht="14.5" x14ac:dyDescent="0.35">
      <c r="B205" s="1" t="str">
        <f t="shared" si="8"/>
        <v/>
      </c>
      <c r="C205" s="11" t="str">
        <f>IF(B205="","",IF(OR('Home Equity Loan Amortization'!$E$20=26,'Home Equity Loan Amortization'!$E$20=52),IF('Home Equity Loan Amortization'!$E$20=26,IF(B205=1,'Home Equity Loan Amortization'!$I$13,C204+14),IF('Home Equity Loan Amortization'!$E$20=52,IF(B205=1,'Home Equity Loan Amortization'!$I$13,C204+7),"n/a")),IF('Home Equity Loan Amortization'!$E$20=24,DATE(YEAR('Home Equity Loan Amortization'!$I$13),MONTH('Home Equity Loan Amortization'!$I$13)+(B205-1)/2+IF(AND(DAY('Home Equity Loan Amortization'!$I$13)&gt;=15,MOD(B205,2)=0),1,0),IF(MOD(B205,2)=0,IF(DAY('Home Equity Loan Amortization'!$I$13)&gt;=15,DAY('Home Equity Loan Amortization'!$I$13)-14,DAY('Home Equity Loan Amortization'!$I$13)+14),DAY('Home Equity Loan Amortization'!$I$13))),IF(DAY(DATE(YEAR('Home Equity Loan Amortization'!$I$13),MONTH('Home Equity Loan Amortization'!$I$13)+B205-1,DAY('Home Equity Loan Amortization'!$I$13)))&lt;&gt;DAY('Home Equity Loan Amortization'!$I$13),DATE(YEAR('Home Equity Loan Amortization'!$I$13),MONTH('Home Equity Loan Amortization'!$I$13)+B205,0),DATE(YEAR('Home Equity Loan Amortization'!$I$13),MONTH('Home Equity Loan Amortization'!$I$13)+B205-1,DAY('Home Equity Loan Amortization'!$I$13))))))</f>
        <v/>
      </c>
      <c r="D205" s="12" t="str">
        <f>IF(B205="","",'Home Equity Loan Amortization'!$I$10)</f>
        <v/>
      </c>
      <c r="E205" s="3" t="str">
        <f>IF(B205="","",ROUND((((1+D205/12)^(12/'Home Equity Loan Amortization'!$E$20))-1)*H204,2))</f>
        <v/>
      </c>
      <c r="F205" s="3" t="str">
        <f t="shared" si="9"/>
        <v/>
      </c>
      <c r="G205" s="1" t="str">
        <f t="shared" si="2"/>
        <v/>
      </c>
      <c r="H205" s="3" t="str">
        <f t="shared" si="3"/>
        <v/>
      </c>
    </row>
    <row r="206" spans="2:8" ht="14.5" x14ac:dyDescent="0.35">
      <c r="B206" s="1" t="str">
        <f t="shared" si="8"/>
        <v/>
      </c>
      <c r="C206" s="11" t="str">
        <f>IF(B206="","",IF(OR('Home Equity Loan Amortization'!$E$20=26,'Home Equity Loan Amortization'!$E$20=52),IF('Home Equity Loan Amortization'!$E$20=26,IF(B206=1,'Home Equity Loan Amortization'!$I$13,C205+14),IF('Home Equity Loan Amortization'!$E$20=52,IF(B206=1,'Home Equity Loan Amortization'!$I$13,C205+7),"n/a")),IF('Home Equity Loan Amortization'!$E$20=24,DATE(YEAR('Home Equity Loan Amortization'!$I$13),MONTH('Home Equity Loan Amortization'!$I$13)+(B206-1)/2+IF(AND(DAY('Home Equity Loan Amortization'!$I$13)&gt;=15,MOD(B206,2)=0),1,0),IF(MOD(B206,2)=0,IF(DAY('Home Equity Loan Amortization'!$I$13)&gt;=15,DAY('Home Equity Loan Amortization'!$I$13)-14,DAY('Home Equity Loan Amortization'!$I$13)+14),DAY('Home Equity Loan Amortization'!$I$13))),IF(DAY(DATE(YEAR('Home Equity Loan Amortization'!$I$13),MONTH('Home Equity Loan Amortization'!$I$13)+B206-1,DAY('Home Equity Loan Amortization'!$I$13)))&lt;&gt;DAY('Home Equity Loan Amortization'!$I$13),DATE(YEAR('Home Equity Loan Amortization'!$I$13),MONTH('Home Equity Loan Amortization'!$I$13)+B206,0),DATE(YEAR('Home Equity Loan Amortization'!$I$13),MONTH('Home Equity Loan Amortization'!$I$13)+B206-1,DAY('Home Equity Loan Amortization'!$I$13))))))</f>
        <v/>
      </c>
      <c r="D206" s="12" t="str">
        <f>IF(B206="","",'Home Equity Loan Amortization'!$I$10)</f>
        <v/>
      </c>
      <c r="E206" s="3" t="str">
        <f>IF(B206="","",ROUND((((1+D206/12)^(12/'Home Equity Loan Amortization'!$E$20))-1)*H205,2))</f>
        <v/>
      </c>
      <c r="F206" s="3" t="str">
        <f t="shared" si="9"/>
        <v/>
      </c>
      <c r="G206" s="1" t="str">
        <f t="shared" si="2"/>
        <v/>
      </c>
      <c r="H206" s="3" t="str">
        <f t="shared" si="3"/>
        <v/>
      </c>
    </row>
    <row r="207" spans="2:8" ht="14.5" x14ac:dyDescent="0.35">
      <c r="B207" s="1" t="str">
        <f t="shared" si="8"/>
        <v/>
      </c>
      <c r="C207" s="11" t="str">
        <f>IF(B207="","",IF(OR('Home Equity Loan Amortization'!$E$20=26,'Home Equity Loan Amortization'!$E$20=52),IF('Home Equity Loan Amortization'!$E$20=26,IF(B207=1,'Home Equity Loan Amortization'!$I$13,C206+14),IF('Home Equity Loan Amortization'!$E$20=52,IF(B207=1,'Home Equity Loan Amortization'!$I$13,C206+7),"n/a")),IF('Home Equity Loan Amortization'!$E$20=24,DATE(YEAR('Home Equity Loan Amortization'!$I$13),MONTH('Home Equity Loan Amortization'!$I$13)+(B207-1)/2+IF(AND(DAY('Home Equity Loan Amortization'!$I$13)&gt;=15,MOD(B207,2)=0),1,0),IF(MOD(B207,2)=0,IF(DAY('Home Equity Loan Amortization'!$I$13)&gt;=15,DAY('Home Equity Loan Amortization'!$I$13)-14,DAY('Home Equity Loan Amortization'!$I$13)+14),DAY('Home Equity Loan Amortization'!$I$13))),IF(DAY(DATE(YEAR('Home Equity Loan Amortization'!$I$13),MONTH('Home Equity Loan Amortization'!$I$13)+B207-1,DAY('Home Equity Loan Amortization'!$I$13)))&lt;&gt;DAY('Home Equity Loan Amortization'!$I$13),DATE(YEAR('Home Equity Loan Amortization'!$I$13),MONTH('Home Equity Loan Amortization'!$I$13)+B207,0),DATE(YEAR('Home Equity Loan Amortization'!$I$13),MONTH('Home Equity Loan Amortization'!$I$13)+B207-1,DAY('Home Equity Loan Amortization'!$I$13))))))</f>
        <v/>
      </c>
      <c r="D207" s="12" t="str">
        <f>IF(B207="","",'Home Equity Loan Amortization'!$I$10)</f>
        <v/>
      </c>
      <c r="E207" s="3" t="str">
        <f>IF(B207="","",ROUND((((1+D207/12)^(12/'Home Equity Loan Amortization'!$E$20))-1)*H206,2))</f>
        <v/>
      </c>
      <c r="F207" s="3" t="str">
        <f t="shared" si="9"/>
        <v/>
      </c>
      <c r="G207" s="1" t="str">
        <f t="shared" si="2"/>
        <v/>
      </c>
      <c r="H207" s="3" t="str">
        <f t="shared" si="3"/>
        <v/>
      </c>
    </row>
    <row r="208" spans="2:8" ht="14.5" x14ac:dyDescent="0.35">
      <c r="B208" s="1" t="str">
        <f t="shared" si="8"/>
        <v/>
      </c>
      <c r="C208" s="11" t="str">
        <f>IF(B208="","",IF(OR('Home Equity Loan Amortization'!$E$20=26,'Home Equity Loan Amortization'!$E$20=52),IF('Home Equity Loan Amortization'!$E$20=26,IF(B208=1,'Home Equity Loan Amortization'!$I$13,C207+14),IF('Home Equity Loan Amortization'!$E$20=52,IF(B208=1,'Home Equity Loan Amortization'!$I$13,C207+7),"n/a")),IF('Home Equity Loan Amortization'!$E$20=24,DATE(YEAR('Home Equity Loan Amortization'!$I$13),MONTH('Home Equity Loan Amortization'!$I$13)+(B208-1)/2+IF(AND(DAY('Home Equity Loan Amortization'!$I$13)&gt;=15,MOD(B208,2)=0),1,0),IF(MOD(B208,2)=0,IF(DAY('Home Equity Loan Amortization'!$I$13)&gt;=15,DAY('Home Equity Loan Amortization'!$I$13)-14,DAY('Home Equity Loan Amortization'!$I$13)+14),DAY('Home Equity Loan Amortization'!$I$13))),IF(DAY(DATE(YEAR('Home Equity Loan Amortization'!$I$13),MONTH('Home Equity Loan Amortization'!$I$13)+B208-1,DAY('Home Equity Loan Amortization'!$I$13)))&lt;&gt;DAY('Home Equity Loan Amortization'!$I$13),DATE(YEAR('Home Equity Loan Amortization'!$I$13),MONTH('Home Equity Loan Amortization'!$I$13)+B208,0),DATE(YEAR('Home Equity Loan Amortization'!$I$13),MONTH('Home Equity Loan Amortization'!$I$13)+B208-1,DAY('Home Equity Loan Amortization'!$I$13))))))</f>
        <v/>
      </c>
      <c r="D208" s="12" t="str">
        <f>IF(B208="","",'Home Equity Loan Amortization'!$I$10)</f>
        <v/>
      </c>
      <c r="E208" s="3" t="str">
        <f>IF(B208="","",ROUND((((1+D208/12)^(12/'Home Equity Loan Amortization'!$E$20))-1)*H207,2))</f>
        <v/>
      </c>
      <c r="F208" s="3" t="str">
        <f t="shared" si="9"/>
        <v/>
      </c>
      <c r="G208" s="1" t="str">
        <f t="shared" si="2"/>
        <v/>
      </c>
      <c r="H208" s="3" t="str">
        <f t="shared" si="3"/>
        <v/>
      </c>
    </row>
    <row r="209" spans="2:8" ht="14.5" x14ac:dyDescent="0.35">
      <c r="B209" s="1" t="str">
        <f t="shared" si="8"/>
        <v/>
      </c>
      <c r="C209" s="11" t="str">
        <f>IF(B209="","",IF(OR('Home Equity Loan Amortization'!$E$20=26,'Home Equity Loan Amortization'!$E$20=52),IF('Home Equity Loan Amortization'!$E$20=26,IF(B209=1,'Home Equity Loan Amortization'!$I$13,C208+14),IF('Home Equity Loan Amortization'!$E$20=52,IF(B209=1,'Home Equity Loan Amortization'!$I$13,C208+7),"n/a")),IF('Home Equity Loan Amortization'!$E$20=24,DATE(YEAR('Home Equity Loan Amortization'!$I$13),MONTH('Home Equity Loan Amortization'!$I$13)+(B209-1)/2+IF(AND(DAY('Home Equity Loan Amortization'!$I$13)&gt;=15,MOD(B209,2)=0),1,0),IF(MOD(B209,2)=0,IF(DAY('Home Equity Loan Amortization'!$I$13)&gt;=15,DAY('Home Equity Loan Amortization'!$I$13)-14,DAY('Home Equity Loan Amortization'!$I$13)+14),DAY('Home Equity Loan Amortization'!$I$13))),IF(DAY(DATE(YEAR('Home Equity Loan Amortization'!$I$13),MONTH('Home Equity Loan Amortization'!$I$13)+B209-1,DAY('Home Equity Loan Amortization'!$I$13)))&lt;&gt;DAY('Home Equity Loan Amortization'!$I$13),DATE(YEAR('Home Equity Loan Amortization'!$I$13),MONTH('Home Equity Loan Amortization'!$I$13)+B209,0),DATE(YEAR('Home Equity Loan Amortization'!$I$13),MONTH('Home Equity Loan Amortization'!$I$13)+B209-1,DAY('Home Equity Loan Amortization'!$I$13))))))</f>
        <v/>
      </c>
      <c r="D209" s="12" t="str">
        <f>IF(B209="","",'Home Equity Loan Amortization'!$I$10)</f>
        <v/>
      </c>
      <c r="E209" s="3" t="str">
        <f>IF(B209="","",ROUND((((1+D209/12)^(12/'Home Equity Loan Amortization'!$E$20))-1)*H208,2))</f>
        <v/>
      </c>
      <c r="F209" s="3" t="str">
        <f t="shared" si="9"/>
        <v/>
      </c>
      <c r="G209" s="1" t="str">
        <f t="shared" si="2"/>
        <v/>
      </c>
      <c r="H209" s="3" t="str">
        <f t="shared" si="3"/>
        <v/>
      </c>
    </row>
    <row r="210" spans="2:8" ht="14.5" x14ac:dyDescent="0.35">
      <c r="B210" s="1" t="str">
        <f t="shared" si="8"/>
        <v/>
      </c>
      <c r="C210" s="11" t="str">
        <f>IF(B210="","",IF(OR('Home Equity Loan Amortization'!$E$20=26,'Home Equity Loan Amortization'!$E$20=52),IF('Home Equity Loan Amortization'!$E$20=26,IF(B210=1,'Home Equity Loan Amortization'!$I$13,C209+14),IF('Home Equity Loan Amortization'!$E$20=52,IF(B210=1,'Home Equity Loan Amortization'!$I$13,C209+7),"n/a")),IF('Home Equity Loan Amortization'!$E$20=24,DATE(YEAR('Home Equity Loan Amortization'!$I$13),MONTH('Home Equity Loan Amortization'!$I$13)+(B210-1)/2+IF(AND(DAY('Home Equity Loan Amortization'!$I$13)&gt;=15,MOD(B210,2)=0),1,0),IF(MOD(B210,2)=0,IF(DAY('Home Equity Loan Amortization'!$I$13)&gt;=15,DAY('Home Equity Loan Amortization'!$I$13)-14,DAY('Home Equity Loan Amortization'!$I$13)+14),DAY('Home Equity Loan Amortization'!$I$13))),IF(DAY(DATE(YEAR('Home Equity Loan Amortization'!$I$13),MONTH('Home Equity Loan Amortization'!$I$13)+B210-1,DAY('Home Equity Loan Amortization'!$I$13)))&lt;&gt;DAY('Home Equity Loan Amortization'!$I$13),DATE(YEAR('Home Equity Loan Amortization'!$I$13),MONTH('Home Equity Loan Amortization'!$I$13)+B210,0),DATE(YEAR('Home Equity Loan Amortization'!$I$13),MONTH('Home Equity Loan Amortization'!$I$13)+B210-1,DAY('Home Equity Loan Amortization'!$I$13))))))</f>
        <v/>
      </c>
      <c r="D210" s="12" t="str">
        <f>IF(B210="","",'Home Equity Loan Amortization'!$I$10)</f>
        <v/>
      </c>
      <c r="E210" s="3" t="str">
        <f>IF(B210="","",ROUND((((1+D210/12)^(12/'Home Equity Loan Amortization'!$E$20))-1)*H209,2))</f>
        <v/>
      </c>
      <c r="F210" s="3" t="str">
        <f t="shared" si="9"/>
        <v/>
      </c>
      <c r="G210" s="1" t="str">
        <f t="shared" si="2"/>
        <v/>
      </c>
      <c r="H210" s="3" t="str">
        <f t="shared" si="3"/>
        <v/>
      </c>
    </row>
    <row r="211" spans="2:8" ht="14.5" x14ac:dyDescent="0.35">
      <c r="B211" s="1" t="str">
        <f t="shared" si="8"/>
        <v/>
      </c>
      <c r="C211" s="11" t="str">
        <f>IF(B211="","",IF(OR('Home Equity Loan Amortization'!$E$20=26,'Home Equity Loan Amortization'!$E$20=52),IF('Home Equity Loan Amortization'!$E$20=26,IF(B211=1,'Home Equity Loan Amortization'!$I$13,C210+14),IF('Home Equity Loan Amortization'!$E$20=52,IF(B211=1,'Home Equity Loan Amortization'!$I$13,C210+7),"n/a")),IF('Home Equity Loan Amortization'!$E$20=24,DATE(YEAR('Home Equity Loan Amortization'!$I$13),MONTH('Home Equity Loan Amortization'!$I$13)+(B211-1)/2+IF(AND(DAY('Home Equity Loan Amortization'!$I$13)&gt;=15,MOD(B211,2)=0),1,0),IF(MOD(B211,2)=0,IF(DAY('Home Equity Loan Amortization'!$I$13)&gt;=15,DAY('Home Equity Loan Amortization'!$I$13)-14,DAY('Home Equity Loan Amortization'!$I$13)+14),DAY('Home Equity Loan Amortization'!$I$13))),IF(DAY(DATE(YEAR('Home Equity Loan Amortization'!$I$13),MONTH('Home Equity Loan Amortization'!$I$13)+B211-1,DAY('Home Equity Loan Amortization'!$I$13)))&lt;&gt;DAY('Home Equity Loan Amortization'!$I$13),DATE(YEAR('Home Equity Loan Amortization'!$I$13),MONTH('Home Equity Loan Amortization'!$I$13)+B211,0),DATE(YEAR('Home Equity Loan Amortization'!$I$13),MONTH('Home Equity Loan Amortization'!$I$13)+B211-1,DAY('Home Equity Loan Amortization'!$I$13))))))</f>
        <v/>
      </c>
      <c r="D211" s="12" t="str">
        <f>IF(B211="","",'Home Equity Loan Amortization'!$I$10)</f>
        <v/>
      </c>
      <c r="E211" s="3" t="str">
        <f>IF(B211="","",ROUND((((1+D211/12)^(12/'Home Equity Loan Amortization'!$E$20))-1)*H210,2))</f>
        <v/>
      </c>
      <c r="F211" s="3" t="str">
        <f t="shared" si="9"/>
        <v/>
      </c>
      <c r="G211" s="1" t="str">
        <f t="shared" si="2"/>
        <v/>
      </c>
      <c r="H211" s="3" t="str">
        <f t="shared" si="3"/>
        <v/>
      </c>
    </row>
    <row r="212" spans="2:8" ht="14.5" x14ac:dyDescent="0.35">
      <c r="B212" s="1" t="str">
        <f t="shared" si="8"/>
        <v/>
      </c>
      <c r="C212" s="11" t="str">
        <f>IF(B212="","",IF(OR('Home Equity Loan Amortization'!$E$20=26,'Home Equity Loan Amortization'!$E$20=52),IF('Home Equity Loan Amortization'!$E$20=26,IF(B212=1,'Home Equity Loan Amortization'!$I$13,C211+14),IF('Home Equity Loan Amortization'!$E$20=52,IF(B212=1,'Home Equity Loan Amortization'!$I$13,C211+7),"n/a")),IF('Home Equity Loan Amortization'!$E$20=24,DATE(YEAR('Home Equity Loan Amortization'!$I$13),MONTH('Home Equity Loan Amortization'!$I$13)+(B212-1)/2+IF(AND(DAY('Home Equity Loan Amortization'!$I$13)&gt;=15,MOD(B212,2)=0),1,0),IF(MOD(B212,2)=0,IF(DAY('Home Equity Loan Amortization'!$I$13)&gt;=15,DAY('Home Equity Loan Amortization'!$I$13)-14,DAY('Home Equity Loan Amortization'!$I$13)+14),DAY('Home Equity Loan Amortization'!$I$13))),IF(DAY(DATE(YEAR('Home Equity Loan Amortization'!$I$13),MONTH('Home Equity Loan Amortization'!$I$13)+B212-1,DAY('Home Equity Loan Amortization'!$I$13)))&lt;&gt;DAY('Home Equity Loan Amortization'!$I$13),DATE(YEAR('Home Equity Loan Amortization'!$I$13),MONTH('Home Equity Loan Amortization'!$I$13)+B212,0),DATE(YEAR('Home Equity Loan Amortization'!$I$13),MONTH('Home Equity Loan Amortization'!$I$13)+B212-1,DAY('Home Equity Loan Amortization'!$I$13))))))</f>
        <v/>
      </c>
      <c r="D212" s="12" t="str">
        <f>IF(B212="","",'Home Equity Loan Amortization'!$I$10)</f>
        <v/>
      </c>
      <c r="E212" s="3" t="str">
        <f>IF(B212="","",ROUND((((1+D212/12)^(12/'Home Equity Loan Amortization'!$E$20))-1)*H211,2))</f>
        <v/>
      </c>
      <c r="F212" s="3" t="str">
        <f t="shared" si="9"/>
        <v/>
      </c>
      <c r="G212" s="1" t="str">
        <f t="shared" si="2"/>
        <v/>
      </c>
      <c r="H212" s="3" t="str">
        <f t="shared" si="3"/>
        <v/>
      </c>
    </row>
    <row r="213" spans="2:8" ht="14.5" x14ac:dyDescent="0.35">
      <c r="B213" s="1" t="str">
        <f t="shared" si="8"/>
        <v/>
      </c>
      <c r="C213" s="11" t="str">
        <f>IF(B213="","",IF(OR('Home Equity Loan Amortization'!$E$20=26,'Home Equity Loan Amortization'!$E$20=52),IF('Home Equity Loan Amortization'!$E$20=26,IF(B213=1,'Home Equity Loan Amortization'!$I$13,C212+14),IF('Home Equity Loan Amortization'!$E$20=52,IF(B213=1,'Home Equity Loan Amortization'!$I$13,C212+7),"n/a")),IF('Home Equity Loan Amortization'!$E$20=24,DATE(YEAR('Home Equity Loan Amortization'!$I$13),MONTH('Home Equity Loan Amortization'!$I$13)+(B213-1)/2+IF(AND(DAY('Home Equity Loan Amortization'!$I$13)&gt;=15,MOD(B213,2)=0),1,0),IF(MOD(B213,2)=0,IF(DAY('Home Equity Loan Amortization'!$I$13)&gt;=15,DAY('Home Equity Loan Amortization'!$I$13)-14,DAY('Home Equity Loan Amortization'!$I$13)+14),DAY('Home Equity Loan Amortization'!$I$13))),IF(DAY(DATE(YEAR('Home Equity Loan Amortization'!$I$13),MONTH('Home Equity Loan Amortization'!$I$13)+B213-1,DAY('Home Equity Loan Amortization'!$I$13)))&lt;&gt;DAY('Home Equity Loan Amortization'!$I$13),DATE(YEAR('Home Equity Loan Amortization'!$I$13),MONTH('Home Equity Loan Amortization'!$I$13)+B213,0),DATE(YEAR('Home Equity Loan Amortization'!$I$13),MONTH('Home Equity Loan Amortization'!$I$13)+B213-1,DAY('Home Equity Loan Amortization'!$I$13))))))</f>
        <v/>
      </c>
      <c r="D213" s="12" t="str">
        <f>IF(B213="","",'Home Equity Loan Amortization'!$I$10)</f>
        <v/>
      </c>
      <c r="E213" s="3" t="str">
        <f>IF(B213="","",ROUND((((1+D213/12)^(12/'Home Equity Loan Amortization'!$E$20))-1)*H212,2))</f>
        <v/>
      </c>
      <c r="F213" s="3" t="str">
        <f t="shared" si="9"/>
        <v/>
      </c>
      <c r="G213" s="1" t="str">
        <f t="shared" si="2"/>
        <v/>
      </c>
      <c r="H213" s="3" t="str">
        <f t="shared" si="3"/>
        <v/>
      </c>
    </row>
    <row r="214" spans="2:8" ht="14.5" x14ac:dyDescent="0.35">
      <c r="B214" s="1" t="str">
        <f t="shared" si="8"/>
        <v/>
      </c>
      <c r="C214" s="11" t="str">
        <f>IF(B214="","",IF(OR('Home Equity Loan Amortization'!$E$20=26,'Home Equity Loan Amortization'!$E$20=52),IF('Home Equity Loan Amortization'!$E$20=26,IF(B214=1,'Home Equity Loan Amortization'!$I$13,C213+14),IF('Home Equity Loan Amortization'!$E$20=52,IF(B214=1,'Home Equity Loan Amortization'!$I$13,C213+7),"n/a")),IF('Home Equity Loan Amortization'!$E$20=24,DATE(YEAR('Home Equity Loan Amortization'!$I$13),MONTH('Home Equity Loan Amortization'!$I$13)+(B214-1)/2+IF(AND(DAY('Home Equity Loan Amortization'!$I$13)&gt;=15,MOD(B214,2)=0),1,0),IF(MOD(B214,2)=0,IF(DAY('Home Equity Loan Amortization'!$I$13)&gt;=15,DAY('Home Equity Loan Amortization'!$I$13)-14,DAY('Home Equity Loan Amortization'!$I$13)+14),DAY('Home Equity Loan Amortization'!$I$13))),IF(DAY(DATE(YEAR('Home Equity Loan Amortization'!$I$13),MONTH('Home Equity Loan Amortization'!$I$13)+B214-1,DAY('Home Equity Loan Amortization'!$I$13)))&lt;&gt;DAY('Home Equity Loan Amortization'!$I$13),DATE(YEAR('Home Equity Loan Amortization'!$I$13),MONTH('Home Equity Loan Amortization'!$I$13)+B214,0),DATE(YEAR('Home Equity Loan Amortization'!$I$13),MONTH('Home Equity Loan Amortization'!$I$13)+B214-1,DAY('Home Equity Loan Amortization'!$I$13))))))</f>
        <v/>
      </c>
      <c r="D214" s="12" t="str">
        <f>IF(B214="","",'Home Equity Loan Amortization'!$I$10)</f>
        <v/>
      </c>
      <c r="E214" s="3" t="str">
        <f>IF(B214="","",ROUND((((1+D214/12)^(12/'Home Equity Loan Amortization'!$E$20))-1)*H213,2))</f>
        <v/>
      </c>
      <c r="F214" s="3" t="str">
        <f t="shared" si="9"/>
        <v/>
      </c>
      <c r="G214" s="1" t="str">
        <f t="shared" si="2"/>
        <v/>
      </c>
      <c r="H214" s="3" t="str">
        <f t="shared" si="3"/>
        <v/>
      </c>
    </row>
    <row r="215" spans="2:8" ht="14.5" x14ac:dyDescent="0.35">
      <c r="B215" s="1" t="str">
        <f t="shared" si="8"/>
        <v/>
      </c>
      <c r="C215" s="11" t="str">
        <f>IF(B215="","",IF(OR('Home Equity Loan Amortization'!$E$20=26,'Home Equity Loan Amortization'!$E$20=52),IF('Home Equity Loan Amortization'!$E$20=26,IF(B215=1,'Home Equity Loan Amortization'!$I$13,C214+14),IF('Home Equity Loan Amortization'!$E$20=52,IF(B215=1,'Home Equity Loan Amortization'!$I$13,C214+7),"n/a")),IF('Home Equity Loan Amortization'!$E$20=24,DATE(YEAR('Home Equity Loan Amortization'!$I$13),MONTH('Home Equity Loan Amortization'!$I$13)+(B215-1)/2+IF(AND(DAY('Home Equity Loan Amortization'!$I$13)&gt;=15,MOD(B215,2)=0),1,0),IF(MOD(B215,2)=0,IF(DAY('Home Equity Loan Amortization'!$I$13)&gt;=15,DAY('Home Equity Loan Amortization'!$I$13)-14,DAY('Home Equity Loan Amortization'!$I$13)+14),DAY('Home Equity Loan Amortization'!$I$13))),IF(DAY(DATE(YEAR('Home Equity Loan Amortization'!$I$13),MONTH('Home Equity Loan Amortization'!$I$13)+B215-1,DAY('Home Equity Loan Amortization'!$I$13)))&lt;&gt;DAY('Home Equity Loan Amortization'!$I$13),DATE(YEAR('Home Equity Loan Amortization'!$I$13),MONTH('Home Equity Loan Amortization'!$I$13)+B215,0),DATE(YEAR('Home Equity Loan Amortization'!$I$13),MONTH('Home Equity Loan Amortization'!$I$13)+B215-1,DAY('Home Equity Loan Amortization'!$I$13))))))</f>
        <v/>
      </c>
      <c r="D215" s="12" t="str">
        <f>IF(B215="","",'Home Equity Loan Amortization'!$I$10)</f>
        <v/>
      </c>
      <c r="E215" s="3" t="str">
        <f>IF(B215="","",ROUND((((1+D215/12)^(12/'Home Equity Loan Amortization'!$E$20))-1)*H214,2))</f>
        <v/>
      </c>
      <c r="F215" s="3" t="str">
        <f t="shared" si="9"/>
        <v/>
      </c>
      <c r="G215" s="1" t="str">
        <f t="shared" si="2"/>
        <v/>
      </c>
      <c r="H215" s="3" t="str">
        <f t="shared" si="3"/>
        <v/>
      </c>
    </row>
    <row r="216" spans="2:8" ht="14.5" x14ac:dyDescent="0.35">
      <c r="B216" s="1" t="str">
        <f t="shared" si="8"/>
        <v/>
      </c>
      <c r="C216" s="11" t="str">
        <f>IF(B216="","",IF(OR('Home Equity Loan Amortization'!$E$20=26,'Home Equity Loan Amortization'!$E$20=52),IF('Home Equity Loan Amortization'!$E$20=26,IF(B216=1,'Home Equity Loan Amortization'!$I$13,C215+14),IF('Home Equity Loan Amortization'!$E$20=52,IF(B216=1,'Home Equity Loan Amortization'!$I$13,C215+7),"n/a")),IF('Home Equity Loan Amortization'!$E$20=24,DATE(YEAR('Home Equity Loan Amortization'!$I$13),MONTH('Home Equity Loan Amortization'!$I$13)+(B216-1)/2+IF(AND(DAY('Home Equity Loan Amortization'!$I$13)&gt;=15,MOD(B216,2)=0),1,0),IF(MOD(B216,2)=0,IF(DAY('Home Equity Loan Amortization'!$I$13)&gt;=15,DAY('Home Equity Loan Amortization'!$I$13)-14,DAY('Home Equity Loan Amortization'!$I$13)+14),DAY('Home Equity Loan Amortization'!$I$13))),IF(DAY(DATE(YEAR('Home Equity Loan Amortization'!$I$13),MONTH('Home Equity Loan Amortization'!$I$13)+B216-1,DAY('Home Equity Loan Amortization'!$I$13)))&lt;&gt;DAY('Home Equity Loan Amortization'!$I$13),DATE(YEAR('Home Equity Loan Amortization'!$I$13),MONTH('Home Equity Loan Amortization'!$I$13)+B216,0),DATE(YEAR('Home Equity Loan Amortization'!$I$13),MONTH('Home Equity Loan Amortization'!$I$13)+B216-1,DAY('Home Equity Loan Amortization'!$I$13))))))</f>
        <v/>
      </c>
      <c r="D216" s="12" t="str">
        <f>IF(B216="","",'Home Equity Loan Amortization'!$I$10)</f>
        <v/>
      </c>
      <c r="E216" s="3" t="str">
        <f>IF(B216="","",ROUND((((1+D216/12)^(12/'Home Equity Loan Amortization'!$E$20))-1)*H215,2))</f>
        <v/>
      </c>
      <c r="F216" s="3" t="str">
        <f t="shared" si="9"/>
        <v/>
      </c>
      <c r="G216" s="1" t="str">
        <f t="shared" si="2"/>
        <v/>
      </c>
      <c r="H216" s="3" t="str">
        <f t="shared" si="3"/>
        <v/>
      </c>
    </row>
    <row r="217" spans="2:8" ht="14.5" x14ac:dyDescent="0.35">
      <c r="B217" s="1" t="str">
        <f t="shared" si="8"/>
        <v/>
      </c>
      <c r="C217" s="11" t="str">
        <f>IF(B217="","",IF(OR('Home Equity Loan Amortization'!$E$20=26,'Home Equity Loan Amortization'!$E$20=52),IF('Home Equity Loan Amortization'!$E$20=26,IF(B217=1,'Home Equity Loan Amortization'!$I$13,C216+14),IF('Home Equity Loan Amortization'!$E$20=52,IF(B217=1,'Home Equity Loan Amortization'!$I$13,C216+7),"n/a")),IF('Home Equity Loan Amortization'!$E$20=24,DATE(YEAR('Home Equity Loan Amortization'!$I$13),MONTH('Home Equity Loan Amortization'!$I$13)+(B217-1)/2+IF(AND(DAY('Home Equity Loan Amortization'!$I$13)&gt;=15,MOD(B217,2)=0),1,0),IF(MOD(B217,2)=0,IF(DAY('Home Equity Loan Amortization'!$I$13)&gt;=15,DAY('Home Equity Loan Amortization'!$I$13)-14,DAY('Home Equity Loan Amortization'!$I$13)+14),DAY('Home Equity Loan Amortization'!$I$13))),IF(DAY(DATE(YEAR('Home Equity Loan Amortization'!$I$13),MONTH('Home Equity Loan Amortization'!$I$13)+B217-1,DAY('Home Equity Loan Amortization'!$I$13)))&lt;&gt;DAY('Home Equity Loan Amortization'!$I$13),DATE(YEAR('Home Equity Loan Amortization'!$I$13),MONTH('Home Equity Loan Amortization'!$I$13)+B217,0),DATE(YEAR('Home Equity Loan Amortization'!$I$13),MONTH('Home Equity Loan Amortization'!$I$13)+B217-1,DAY('Home Equity Loan Amortization'!$I$13))))))</f>
        <v/>
      </c>
      <c r="D217" s="12" t="str">
        <f>IF(B217="","",'Home Equity Loan Amortization'!$I$10)</f>
        <v/>
      </c>
      <c r="E217" s="3" t="str">
        <f>IF(B217="","",ROUND((((1+D217/12)^(12/'Home Equity Loan Amortization'!$E$20))-1)*H216,2))</f>
        <v/>
      </c>
      <c r="F217" s="3" t="str">
        <f t="shared" si="9"/>
        <v/>
      </c>
      <c r="G217" s="1" t="str">
        <f t="shared" si="2"/>
        <v/>
      </c>
      <c r="H217" s="3" t="str">
        <f t="shared" si="3"/>
        <v/>
      </c>
    </row>
    <row r="218" spans="2:8" ht="14.5" x14ac:dyDescent="0.35">
      <c r="B218" s="1" t="str">
        <f t="shared" si="8"/>
        <v/>
      </c>
      <c r="C218" s="11" t="str">
        <f>IF(B218="","",IF(OR('Home Equity Loan Amortization'!$E$20=26,'Home Equity Loan Amortization'!$E$20=52),IF('Home Equity Loan Amortization'!$E$20=26,IF(B218=1,'Home Equity Loan Amortization'!$I$13,C217+14),IF('Home Equity Loan Amortization'!$E$20=52,IF(B218=1,'Home Equity Loan Amortization'!$I$13,C217+7),"n/a")),IF('Home Equity Loan Amortization'!$E$20=24,DATE(YEAR('Home Equity Loan Amortization'!$I$13),MONTH('Home Equity Loan Amortization'!$I$13)+(B218-1)/2+IF(AND(DAY('Home Equity Loan Amortization'!$I$13)&gt;=15,MOD(B218,2)=0),1,0),IF(MOD(B218,2)=0,IF(DAY('Home Equity Loan Amortization'!$I$13)&gt;=15,DAY('Home Equity Loan Amortization'!$I$13)-14,DAY('Home Equity Loan Amortization'!$I$13)+14),DAY('Home Equity Loan Amortization'!$I$13))),IF(DAY(DATE(YEAR('Home Equity Loan Amortization'!$I$13),MONTH('Home Equity Loan Amortization'!$I$13)+B218-1,DAY('Home Equity Loan Amortization'!$I$13)))&lt;&gt;DAY('Home Equity Loan Amortization'!$I$13),DATE(YEAR('Home Equity Loan Amortization'!$I$13),MONTH('Home Equity Loan Amortization'!$I$13)+B218,0),DATE(YEAR('Home Equity Loan Amortization'!$I$13),MONTH('Home Equity Loan Amortization'!$I$13)+B218-1,DAY('Home Equity Loan Amortization'!$I$13))))))</f>
        <v/>
      </c>
      <c r="D218" s="12" t="str">
        <f>IF(B218="","",'Home Equity Loan Amortization'!$I$10)</f>
        <v/>
      </c>
      <c r="E218" s="3" t="str">
        <f>IF(B218="","",ROUND((((1+D218/12)^(12/'Home Equity Loan Amortization'!$E$20))-1)*H217,2))</f>
        <v/>
      </c>
      <c r="F218" s="3" t="str">
        <f t="shared" si="9"/>
        <v/>
      </c>
      <c r="G218" s="1" t="str">
        <f t="shared" si="2"/>
        <v/>
      </c>
      <c r="H218" s="3" t="str">
        <f t="shared" si="3"/>
        <v/>
      </c>
    </row>
    <row r="219" spans="2:8" ht="14.5" x14ac:dyDescent="0.35">
      <c r="B219" s="1" t="str">
        <f t="shared" si="8"/>
        <v/>
      </c>
      <c r="C219" s="11" t="str">
        <f>IF(B219="","",IF(OR('Home Equity Loan Amortization'!$E$20=26,'Home Equity Loan Amortization'!$E$20=52),IF('Home Equity Loan Amortization'!$E$20=26,IF(B219=1,'Home Equity Loan Amortization'!$I$13,C218+14),IF('Home Equity Loan Amortization'!$E$20=52,IF(B219=1,'Home Equity Loan Amortization'!$I$13,C218+7),"n/a")),IF('Home Equity Loan Amortization'!$E$20=24,DATE(YEAR('Home Equity Loan Amortization'!$I$13),MONTH('Home Equity Loan Amortization'!$I$13)+(B219-1)/2+IF(AND(DAY('Home Equity Loan Amortization'!$I$13)&gt;=15,MOD(B219,2)=0),1,0),IF(MOD(B219,2)=0,IF(DAY('Home Equity Loan Amortization'!$I$13)&gt;=15,DAY('Home Equity Loan Amortization'!$I$13)-14,DAY('Home Equity Loan Amortization'!$I$13)+14),DAY('Home Equity Loan Amortization'!$I$13))),IF(DAY(DATE(YEAR('Home Equity Loan Amortization'!$I$13),MONTH('Home Equity Loan Amortization'!$I$13)+B219-1,DAY('Home Equity Loan Amortization'!$I$13)))&lt;&gt;DAY('Home Equity Loan Amortization'!$I$13),DATE(YEAR('Home Equity Loan Amortization'!$I$13),MONTH('Home Equity Loan Amortization'!$I$13)+B219,0),DATE(YEAR('Home Equity Loan Amortization'!$I$13),MONTH('Home Equity Loan Amortization'!$I$13)+B219-1,DAY('Home Equity Loan Amortization'!$I$13))))))</f>
        <v/>
      </c>
      <c r="D219" s="12" t="str">
        <f>IF(B219="","",'Home Equity Loan Amortization'!$I$10)</f>
        <v/>
      </c>
      <c r="E219" s="3" t="str">
        <f>IF(B219="","",ROUND((((1+D219/12)^(12/'Home Equity Loan Amortization'!$E$20))-1)*H218,2))</f>
        <v/>
      </c>
      <c r="F219" s="3" t="str">
        <f t="shared" si="9"/>
        <v/>
      </c>
      <c r="G219" s="1" t="str">
        <f t="shared" si="2"/>
        <v/>
      </c>
      <c r="H219" s="3" t="str">
        <f t="shared" si="3"/>
        <v/>
      </c>
    </row>
    <row r="220" spans="2:8" ht="14.5" x14ac:dyDescent="0.35">
      <c r="B220" s="1" t="str">
        <f t="shared" si="8"/>
        <v/>
      </c>
      <c r="C220" s="11" t="str">
        <f>IF(B220="","",IF(OR('Home Equity Loan Amortization'!$E$20=26,'Home Equity Loan Amortization'!$E$20=52),IF('Home Equity Loan Amortization'!$E$20=26,IF(B220=1,'Home Equity Loan Amortization'!$I$13,C219+14),IF('Home Equity Loan Amortization'!$E$20=52,IF(B220=1,'Home Equity Loan Amortization'!$I$13,C219+7),"n/a")),IF('Home Equity Loan Amortization'!$E$20=24,DATE(YEAR('Home Equity Loan Amortization'!$I$13),MONTH('Home Equity Loan Amortization'!$I$13)+(B220-1)/2+IF(AND(DAY('Home Equity Loan Amortization'!$I$13)&gt;=15,MOD(B220,2)=0),1,0),IF(MOD(B220,2)=0,IF(DAY('Home Equity Loan Amortization'!$I$13)&gt;=15,DAY('Home Equity Loan Amortization'!$I$13)-14,DAY('Home Equity Loan Amortization'!$I$13)+14),DAY('Home Equity Loan Amortization'!$I$13))),IF(DAY(DATE(YEAR('Home Equity Loan Amortization'!$I$13),MONTH('Home Equity Loan Amortization'!$I$13)+B220-1,DAY('Home Equity Loan Amortization'!$I$13)))&lt;&gt;DAY('Home Equity Loan Amortization'!$I$13),DATE(YEAR('Home Equity Loan Amortization'!$I$13),MONTH('Home Equity Loan Amortization'!$I$13)+B220,0),DATE(YEAR('Home Equity Loan Amortization'!$I$13),MONTH('Home Equity Loan Amortization'!$I$13)+B220-1,DAY('Home Equity Loan Amortization'!$I$13))))))</f>
        <v/>
      </c>
      <c r="D220" s="12" t="str">
        <f>IF(B220="","",'Home Equity Loan Amortization'!$I$10)</f>
        <v/>
      </c>
      <c r="E220" s="3" t="str">
        <f>IF(B220="","",ROUND((((1+D220/12)^(12/'Home Equity Loan Amortization'!$E$20))-1)*H219,2))</f>
        <v/>
      </c>
      <c r="F220" s="3" t="str">
        <f t="shared" si="9"/>
        <v/>
      </c>
      <c r="G220" s="1" t="str">
        <f t="shared" si="2"/>
        <v/>
      </c>
      <c r="H220" s="3" t="str">
        <f t="shared" si="3"/>
        <v/>
      </c>
    </row>
    <row r="221" spans="2:8" ht="14.5" x14ac:dyDescent="0.35">
      <c r="B221" s="1" t="str">
        <f t="shared" si="8"/>
        <v/>
      </c>
      <c r="C221" s="11" t="str">
        <f>IF(B221="","",IF(OR('Home Equity Loan Amortization'!$E$20=26,'Home Equity Loan Amortization'!$E$20=52),IF('Home Equity Loan Amortization'!$E$20=26,IF(B221=1,'Home Equity Loan Amortization'!$I$13,C220+14),IF('Home Equity Loan Amortization'!$E$20=52,IF(B221=1,'Home Equity Loan Amortization'!$I$13,C220+7),"n/a")),IF('Home Equity Loan Amortization'!$E$20=24,DATE(YEAR('Home Equity Loan Amortization'!$I$13),MONTH('Home Equity Loan Amortization'!$I$13)+(B221-1)/2+IF(AND(DAY('Home Equity Loan Amortization'!$I$13)&gt;=15,MOD(B221,2)=0),1,0),IF(MOD(B221,2)=0,IF(DAY('Home Equity Loan Amortization'!$I$13)&gt;=15,DAY('Home Equity Loan Amortization'!$I$13)-14,DAY('Home Equity Loan Amortization'!$I$13)+14),DAY('Home Equity Loan Amortization'!$I$13))),IF(DAY(DATE(YEAR('Home Equity Loan Amortization'!$I$13),MONTH('Home Equity Loan Amortization'!$I$13)+B221-1,DAY('Home Equity Loan Amortization'!$I$13)))&lt;&gt;DAY('Home Equity Loan Amortization'!$I$13),DATE(YEAR('Home Equity Loan Amortization'!$I$13),MONTH('Home Equity Loan Amortization'!$I$13)+B221,0),DATE(YEAR('Home Equity Loan Amortization'!$I$13),MONTH('Home Equity Loan Amortization'!$I$13)+B221-1,DAY('Home Equity Loan Amortization'!$I$13))))))</f>
        <v/>
      </c>
      <c r="D221" s="12" t="str">
        <f>IF(B221="","",'Home Equity Loan Amortization'!$I$10)</f>
        <v/>
      </c>
      <c r="E221" s="3" t="str">
        <f>IF(B221="","",ROUND((((1+D221/12)^(12/'Home Equity Loan Amortization'!$E$20))-1)*H220,2))</f>
        <v/>
      </c>
      <c r="F221" s="3" t="str">
        <f t="shared" si="9"/>
        <v/>
      </c>
      <c r="G221" s="1" t="str">
        <f t="shared" si="2"/>
        <v/>
      </c>
      <c r="H221" s="3" t="str">
        <f t="shared" si="3"/>
        <v/>
      </c>
    </row>
    <row r="222" spans="2:8" ht="14.5" x14ac:dyDescent="0.35">
      <c r="B222" s="1" t="str">
        <f t="shared" si="8"/>
        <v/>
      </c>
      <c r="C222" s="11" t="str">
        <f>IF(B222="","",IF(OR('Home Equity Loan Amortization'!$E$20=26,'Home Equity Loan Amortization'!$E$20=52),IF('Home Equity Loan Amortization'!$E$20=26,IF(B222=1,'Home Equity Loan Amortization'!$I$13,C221+14),IF('Home Equity Loan Amortization'!$E$20=52,IF(B222=1,'Home Equity Loan Amortization'!$I$13,C221+7),"n/a")),IF('Home Equity Loan Amortization'!$E$20=24,DATE(YEAR('Home Equity Loan Amortization'!$I$13),MONTH('Home Equity Loan Amortization'!$I$13)+(B222-1)/2+IF(AND(DAY('Home Equity Loan Amortization'!$I$13)&gt;=15,MOD(B222,2)=0),1,0),IF(MOD(B222,2)=0,IF(DAY('Home Equity Loan Amortization'!$I$13)&gt;=15,DAY('Home Equity Loan Amortization'!$I$13)-14,DAY('Home Equity Loan Amortization'!$I$13)+14),DAY('Home Equity Loan Amortization'!$I$13))),IF(DAY(DATE(YEAR('Home Equity Loan Amortization'!$I$13),MONTH('Home Equity Loan Amortization'!$I$13)+B222-1,DAY('Home Equity Loan Amortization'!$I$13)))&lt;&gt;DAY('Home Equity Loan Amortization'!$I$13),DATE(YEAR('Home Equity Loan Amortization'!$I$13),MONTH('Home Equity Loan Amortization'!$I$13)+B222,0),DATE(YEAR('Home Equity Loan Amortization'!$I$13),MONTH('Home Equity Loan Amortization'!$I$13)+B222-1,DAY('Home Equity Loan Amortization'!$I$13))))))</f>
        <v/>
      </c>
      <c r="D222" s="12" t="str">
        <f>IF(B222="","",'Home Equity Loan Amortization'!$I$10)</f>
        <v/>
      </c>
      <c r="E222" s="3" t="str">
        <f>IF(B222="","",ROUND((((1+D222/12)^(12/'Home Equity Loan Amortization'!$E$20))-1)*H221,2))</f>
        <v/>
      </c>
      <c r="F222" s="3" t="str">
        <f t="shared" si="9"/>
        <v/>
      </c>
      <c r="G222" s="1" t="str">
        <f t="shared" si="2"/>
        <v/>
      </c>
      <c r="H222" s="3" t="str">
        <f t="shared" si="3"/>
        <v/>
      </c>
    </row>
    <row r="223" spans="2:8" ht="14.5" x14ac:dyDescent="0.35">
      <c r="B223" s="1" t="str">
        <f t="shared" si="8"/>
        <v/>
      </c>
      <c r="C223" s="11" t="str">
        <f>IF(B223="","",IF(OR('Home Equity Loan Amortization'!$E$20=26,'Home Equity Loan Amortization'!$E$20=52),IF('Home Equity Loan Amortization'!$E$20=26,IF(B223=1,'Home Equity Loan Amortization'!$I$13,C222+14),IF('Home Equity Loan Amortization'!$E$20=52,IF(B223=1,'Home Equity Loan Amortization'!$I$13,C222+7),"n/a")),IF('Home Equity Loan Amortization'!$E$20=24,DATE(YEAR('Home Equity Loan Amortization'!$I$13),MONTH('Home Equity Loan Amortization'!$I$13)+(B223-1)/2+IF(AND(DAY('Home Equity Loan Amortization'!$I$13)&gt;=15,MOD(B223,2)=0),1,0),IF(MOD(B223,2)=0,IF(DAY('Home Equity Loan Amortization'!$I$13)&gt;=15,DAY('Home Equity Loan Amortization'!$I$13)-14,DAY('Home Equity Loan Amortization'!$I$13)+14),DAY('Home Equity Loan Amortization'!$I$13))),IF(DAY(DATE(YEAR('Home Equity Loan Amortization'!$I$13),MONTH('Home Equity Loan Amortization'!$I$13)+B223-1,DAY('Home Equity Loan Amortization'!$I$13)))&lt;&gt;DAY('Home Equity Loan Amortization'!$I$13),DATE(YEAR('Home Equity Loan Amortization'!$I$13),MONTH('Home Equity Loan Amortization'!$I$13)+B223,0),DATE(YEAR('Home Equity Loan Amortization'!$I$13),MONTH('Home Equity Loan Amortization'!$I$13)+B223-1,DAY('Home Equity Loan Amortization'!$I$13))))))</f>
        <v/>
      </c>
      <c r="D223" s="12" t="str">
        <f>IF(B223="","",'Home Equity Loan Amortization'!$I$10)</f>
        <v/>
      </c>
      <c r="E223" s="3" t="str">
        <f>IF(B223="","",ROUND((((1+D223/12)^(12/'Home Equity Loan Amortization'!$E$20))-1)*H222,2))</f>
        <v/>
      </c>
      <c r="F223" s="3" t="str">
        <f t="shared" si="9"/>
        <v/>
      </c>
      <c r="G223" s="1" t="str">
        <f t="shared" si="2"/>
        <v/>
      </c>
      <c r="H223" s="3" t="str">
        <f t="shared" si="3"/>
        <v/>
      </c>
    </row>
    <row r="224" spans="2:8" ht="14.5" x14ac:dyDescent="0.35">
      <c r="B224" s="1" t="str">
        <f t="shared" si="8"/>
        <v/>
      </c>
      <c r="C224" s="11" t="str">
        <f>IF(B224="","",IF(OR('Home Equity Loan Amortization'!$E$20=26,'Home Equity Loan Amortization'!$E$20=52),IF('Home Equity Loan Amortization'!$E$20=26,IF(B224=1,'Home Equity Loan Amortization'!$I$13,C223+14),IF('Home Equity Loan Amortization'!$E$20=52,IF(B224=1,'Home Equity Loan Amortization'!$I$13,C223+7),"n/a")),IF('Home Equity Loan Amortization'!$E$20=24,DATE(YEAR('Home Equity Loan Amortization'!$I$13),MONTH('Home Equity Loan Amortization'!$I$13)+(B224-1)/2+IF(AND(DAY('Home Equity Loan Amortization'!$I$13)&gt;=15,MOD(B224,2)=0),1,0),IF(MOD(B224,2)=0,IF(DAY('Home Equity Loan Amortization'!$I$13)&gt;=15,DAY('Home Equity Loan Amortization'!$I$13)-14,DAY('Home Equity Loan Amortization'!$I$13)+14),DAY('Home Equity Loan Amortization'!$I$13))),IF(DAY(DATE(YEAR('Home Equity Loan Amortization'!$I$13),MONTH('Home Equity Loan Amortization'!$I$13)+B224-1,DAY('Home Equity Loan Amortization'!$I$13)))&lt;&gt;DAY('Home Equity Loan Amortization'!$I$13),DATE(YEAR('Home Equity Loan Amortization'!$I$13),MONTH('Home Equity Loan Amortization'!$I$13)+B224,0),DATE(YEAR('Home Equity Loan Amortization'!$I$13),MONTH('Home Equity Loan Amortization'!$I$13)+B224-1,DAY('Home Equity Loan Amortization'!$I$13))))))</f>
        <v/>
      </c>
      <c r="D224" s="12" t="str">
        <f>IF(B224="","",'Home Equity Loan Amortization'!$I$10)</f>
        <v/>
      </c>
      <c r="E224" s="3" t="str">
        <f>IF(B224="","",ROUND((((1+D224/12)^(12/'Home Equity Loan Amortization'!$E$20))-1)*H223,2))</f>
        <v/>
      </c>
      <c r="F224" s="3" t="str">
        <f t="shared" si="9"/>
        <v/>
      </c>
      <c r="G224" s="1" t="str">
        <f t="shared" si="2"/>
        <v/>
      </c>
      <c r="H224" s="3" t="str">
        <f t="shared" si="3"/>
        <v/>
      </c>
    </row>
    <row r="225" spans="2:8" ht="14.5" x14ac:dyDescent="0.35">
      <c r="B225" s="1" t="str">
        <f t="shared" si="8"/>
        <v/>
      </c>
      <c r="C225" s="11" t="str">
        <f>IF(B225="","",IF(OR('Home Equity Loan Amortization'!$E$20=26,'Home Equity Loan Amortization'!$E$20=52),IF('Home Equity Loan Amortization'!$E$20=26,IF(B225=1,'Home Equity Loan Amortization'!$I$13,C224+14),IF('Home Equity Loan Amortization'!$E$20=52,IF(B225=1,'Home Equity Loan Amortization'!$I$13,C224+7),"n/a")),IF('Home Equity Loan Amortization'!$E$20=24,DATE(YEAR('Home Equity Loan Amortization'!$I$13),MONTH('Home Equity Loan Amortization'!$I$13)+(B225-1)/2+IF(AND(DAY('Home Equity Loan Amortization'!$I$13)&gt;=15,MOD(B225,2)=0),1,0),IF(MOD(B225,2)=0,IF(DAY('Home Equity Loan Amortization'!$I$13)&gt;=15,DAY('Home Equity Loan Amortization'!$I$13)-14,DAY('Home Equity Loan Amortization'!$I$13)+14),DAY('Home Equity Loan Amortization'!$I$13))),IF(DAY(DATE(YEAR('Home Equity Loan Amortization'!$I$13),MONTH('Home Equity Loan Amortization'!$I$13)+B225-1,DAY('Home Equity Loan Amortization'!$I$13)))&lt;&gt;DAY('Home Equity Loan Amortization'!$I$13),DATE(YEAR('Home Equity Loan Amortization'!$I$13),MONTH('Home Equity Loan Amortization'!$I$13)+B225,0),DATE(YEAR('Home Equity Loan Amortization'!$I$13),MONTH('Home Equity Loan Amortization'!$I$13)+B225-1,DAY('Home Equity Loan Amortization'!$I$13))))))</f>
        <v/>
      </c>
      <c r="D225" s="12" t="str">
        <f>IF(B225="","",'Home Equity Loan Amortization'!$I$10)</f>
        <v/>
      </c>
      <c r="E225" s="3" t="str">
        <f>IF(B225="","",ROUND((((1+D225/12)^(12/'Home Equity Loan Amortization'!$E$20))-1)*H224,2))</f>
        <v/>
      </c>
      <c r="F225" s="3" t="str">
        <f t="shared" si="9"/>
        <v/>
      </c>
      <c r="G225" s="1" t="str">
        <f t="shared" si="2"/>
        <v/>
      </c>
      <c r="H225" s="3" t="str">
        <f t="shared" si="3"/>
        <v/>
      </c>
    </row>
    <row r="226" spans="2:8" ht="14.5" x14ac:dyDescent="0.35">
      <c r="B226" s="1" t="str">
        <f t="shared" si="8"/>
        <v/>
      </c>
      <c r="C226" s="11" t="str">
        <f>IF(B226="","",IF(OR('Home Equity Loan Amortization'!$E$20=26,'Home Equity Loan Amortization'!$E$20=52),IF('Home Equity Loan Amortization'!$E$20=26,IF(B226=1,'Home Equity Loan Amortization'!$I$13,C225+14),IF('Home Equity Loan Amortization'!$E$20=52,IF(B226=1,'Home Equity Loan Amortization'!$I$13,C225+7),"n/a")),IF('Home Equity Loan Amortization'!$E$20=24,DATE(YEAR('Home Equity Loan Amortization'!$I$13),MONTH('Home Equity Loan Amortization'!$I$13)+(B226-1)/2+IF(AND(DAY('Home Equity Loan Amortization'!$I$13)&gt;=15,MOD(B226,2)=0),1,0),IF(MOD(B226,2)=0,IF(DAY('Home Equity Loan Amortization'!$I$13)&gt;=15,DAY('Home Equity Loan Amortization'!$I$13)-14,DAY('Home Equity Loan Amortization'!$I$13)+14),DAY('Home Equity Loan Amortization'!$I$13))),IF(DAY(DATE(YEAR('Home Equity Loan Amortization'!$I$13),MONTH('Home Equity Loan Amortization'!$I$13)+B226-1,DAY('Home Equity Loan Amortization'!$I$13)))&lt;&gt;DAY('Home Equity Loan Amortization'!$I$13),DATE(YEAR('Home Equity Loan Amortization'!$I$13),MONTH('Home Equity Loan Amortization'!$I$13)+B226,0),DATE(YEAR('Home Equity Loan Amortization'!$I$13),MONTH('Home Equity Loan Amortization'!$I$13)+B226-1,DAY('Home Equity Loan Amortization'!$I$13))))))</f>
        <v/>
      </c>
      <c r="D226" s="12" t="str">
        <f>IF(B226="","",'Home Equity Loan Amortization'!$I$10)</f>
        <v/>
      </c>
      <c r="E226" s="3" t="str">
        <f>IF(B226="","",ROUND((((1+D226/12)^(12/'Home Equity Loan Amortization'!$E$20))-1)*H225,2))</f>
        <v/>
      </c>
      <c r="F226" s="3" t="str">
        <f t="shared" si="9"/>
        <v/>
      </c>
      <c r="G226" s="1" t="str">
        <f t="shared" si="2"/>
        <v/>
      </c>
      <c r="H226" s="3" t="str">
        <f t="shared" si="3"/>
        <v/>
      </c>
    </row>
    <row r="227" spans="2:8" ht="14.5" x14ac:dyDescent="0.35">
      <c r="B227" s="1" t="str">
        <f t="shared" si="8"/>
        <v/>
      </c>
      <c r="C227" s="11" t="str">
        <f>IF(B227="","",IF(OR('Home Equity Loan Amortization'!$E$20=26,'Home Equity Loan Amortization'!$E$20=52),IF('Home Equity Loan Amortization'!$E$20=26,IF(B227=1,'Home Equity Loan Amortization'!$I$13,C226+14),IF('Home Equity Loan Amortization'!$E$20=52,IF(B227=1,'Home Equity Loan Amortization'!$I$13,C226+7),"n/a")),IF('Home Equity Loan Amortization'!$E$20=24,DATE(YEAR('Home Equity Loan Amortization'!$I$13),MONTH('Home Equity Loan Amortization'!$I$13)+(B227-1)/2+IF(AND(DAY('Home Equity Loan Amortization'!$I$13)&gt;=15,MOD(B227,2)=0),1,0),IF(MOD(B227,2)=0,IF(DAY('Home Equity Loan Amortization'!$I$13)&gt;=15,DAY('Home Equity Loan Amortization'!$I$13)-14,DAY('Home Equity Loan Amortization'!$I$13)+14),DAY('Home Equity Loan Amortization'!$I$13))),IF(DAY(DATE(YEAR('Home Equity Loan Amortization'!$I$13),MONTH('Home Equity Loan Amortization'!$I$13)+B227-1,DAY('Home Equity Loan Amortization'!$I$13)))&lt;&gt;DAY('Home Equity Loan Amortization'!$I$13),DATE(YEAR('Home Equity Loan Amortization'!$I$13),MONTH('Home Equity Loan Amortization'!$I$13)+B227,0),DATE(YEAR('Home Equity Loan Amortization'!$I$13),MONTH('Home Equity Loan Amortization'!$I$13)+B227-1,DAY('Home Equity Loan Amortization'!$I$13))))))</f>
        <v/>
      </c>
      <c r="D227" s="12" t="str">
        <f>IF(B227="","",'Home Equity Loan Amortization'!$I$10)</f>
        <v/>
      </c>
      <c r="E227" s="3" t="str">
        <f>IF(B227="","",ROUND((((1+D227/12)^(12/'Home Equity Loan Amortization'!$E$20))-1)*H226,2))</f>
        <v/>
      </c>
      <c r="F227" s="3" t="str">
        <f t="shared" si="9"/>
        <v/>
      </c>
      <c r="G227" s="1" t="str">
        <f t="shared" si="2"/>
        <v/>
      </c>
      <c r="H227" s="3" t="str">
        <f t="shared" si="3"/>
        <v/>
      </c>
    </row>
    <row r="228" spans="2:8" ht="14.5" x14ac:dyDescent="0.35">
      <c r="B228" s="1" t="str">
        <f t="shared" si="8"/>
        <v/>
      </c>
      <c r="C228" s="11" t="str">
        <f>IF(B228="","",IF(OR('Home Equity Loan Amortization'!$E$20=26,'Home Equity Loan Amortization'!$E$20=52),IF('Home Equity Loan Amortization'!$E$20=26,IF(B228=1,'Home Equity Loan Amortization'!$I$13,C227+14),IF('Home Equity Loan Amortization'!$E$20=52,IF(B228=1,'Home Equity Loan Amortization'!$I$13,C227+7),"n/a")),IF('Home Equity Loan Amortization'!$E$20=24,DATE(YEAR('Home Equity Loan Amortization'!$I$13),MONTH('Home Equity Loan Amortization'!$I$13)+(B228-1)/2+IF(AND(DAY('Home Equity Loan Amortization'!$I$13)&gt;=15,MOD(B228,2)=0),1,0),IF(MOD(B228,2)=0,IF(DAY('Home Equity Loan Amortization'!$I$13)&gt;=15,DAY('Home Equity Loan Amortization'!$I$13)-14,DAY('Home Equity Loan Amortization'!$I$13)+14),DAY('Home Equity Loan Amortization'!$I$13))),IF(DAY(DATE(YEAR('Home Equity Loan Amortization'!$I$13),MONTH('Home Equity Loan Amortization'!$I$13)+B228-1,DAY('Home Equity Loan Amortization'!$I$13)))&lt;&gt;DAY('Home Equity Loan Amortization'!$I$13),DATE(YEAR('Home Equity Loan Amortization'!$I$13),MONTH('Home Equity Loan Amortization'!$I$13)+B228,0),DATE(YEAR('Home Equity Loan Amortization'!$I$13),MONTH('Home Equity Loan Amortization'!$I$13)+B228-1,DAY('Home Equity Loan Amortization'!$I$13))))))</f>
        <v/>
      </c>
      <c r="D228" s="12" t="str">
        <f>IF(B228="","",'Home Equity Loan Amortization'!$I$10)</f>
        <v/>
      </c>
      <c r="E228" s="3" t="str">
        <f>IF(B228="","",ROUND((((1+D228/12)^(12/'Home Equity Loan Amortization'!$E$20))-1)*H227,2))</f>
        <v/>
      </c>
      <c r="F228" s="3" t="str">
        <f t="shared" si="9"/>
        <v/>
      </c>
      <c r="G228" s="1" t="str">
        <f t="shared" si="2"/>
        <v/>
      </c>
      <c r="H228" s="3" t="str">
        <f t="shared" si="3"/>
        <v/>
      </c>
    </row>
    <row r="229" spans="2:8" ht="14.5" x14ac:dyDescent="0.35">
      <c r="B229" s="1" t="str">
        <f t="shared" si="8"/>
        <v/>
      </c>
      <c r="C229" s="11" t="str">
        <f>IF(B229="","",IF(OR('Home Equity Loan Amortization'!$E$20=26,'Home Equity Loan Amortization'!$E$20=52),IF('Home Equity Loan Amortization'!$E$20=26,IF(B229=1,'Home Equity Loan Amortization'!$I$13,C228+14),IF('Home Equity Loan Amortization'!$E$20=52,IF(B229=1,'Home Equity Loan Amortization'!$I$13,C228+7),"n/a")),IF('Home Equity Loan Amortization'!$E$20=24,DATE(YEAR('Home Equity Loan Amortization'!$I$13),MONTH('Home Equity Loan Amortization'!$I$13)+(B229-1)/2+IF(AND(DAY('Home Equity Loan Amortization'!$I$13)&gt;=15,MOD(B229,2)=0),1,0),IF(MOD(B229,2)=0,IF(DAY('Home Equity Loan Amortization'!$I$13)&gt;=15,DAY('Home Equity Loan Amortization'!$I$13)-14,DAY('Home Equity Loan Amortization'!$I$13)+14),DAY('Home Equity Loan Amortization'!$I$13))),IF(DAY(DATE(YEAR('Home Equity Loan Amortization'!$I$13),MONTH('Home Equity Loan Amortization'!$I$13)+B229-1,DAY('Home Equity Loan Amortization'!$I$13)))&lt;&gt;DAY('Home Equity Loan Amortization'!$I$13),DATE(YEAR('Home Equity Loan Amortization'!$I$13),MONTH('Home Equity Loan Amortization'!$I$13)+B229,0),DATE(YEAR('Home Equity Loan Amortization'!$I$13),MONTH('Home Equity Loan Amortization'!$I$13)+B229-1,DAY('Home Equity Loan Amortization'!$I$13))))))</f>
        <v/>
      </c>
      <c r="D229" s="12" t="str">
        <f>IF(B229="","",'Home Equity Loan Amortization'!$I$10)</f>
        <v/>
      </c>
      <c r="E229" s="3" t="str">
        <f>IF(B229="","",ROUND((((1+D229/12)^(12/'Home Equity Loan Amortization'!$E$20))-1)*H228,2))</f>
        <v/>
      </c>
      <c r="F229" s="3" t="str">
        <f t="shared" si="9"/>
        <v/>
      </c>
      <c r="G229" s="1" t="str">
        <f t="shared" si="2"/>
        <v/>
      </c>
      <c r="H229" s="3" t="str">
        <f t="shared" si="3"/>
        <v/>
      </c>
    </row>
    <row r="230" spans="2:8" ht="14.5" x14ac:dyDescent="0.35">
      <c r="B230" s="1" t="str">
        <f t="shared" si="8"/>
        <v/>
      </c>
      <c r="C230" s="11" t="str">
        <f>IF(B230="","",IF(OR('Home Equity Loan Amortization'!$E$20=26,'Home Equity Loan Amortization'!$E$20=52),IF('Home Equity Loan Amortization'!$E$20=26,IF(B230=1,'Home Equity Loan Amortization'!$I$13,C229+14),IF('Home Equity Loan Amortization'!$E$20=52,IF(B230=1,'Home Equity Loan Amortization'!$I$13,C229+7),"n/a")),IF('Home Equity Loan Amortization'!$E$20=24,DATE(YEAR('Home Equity Loan Amortization'!$I$13),MONTH('Home Equity Loan Amortization'!$I$13)+(B230-1)/2+IF(AND(DAY('Home Equity Loan Amortization'!$I$13)&gt;=15,MOD(B230,2)=0),1,0),IF(MOD(B230,2)=0,IF(DAY('Home Equity Loan Amortization'!$I$13)&gt;=15,DAY('Home Equity Loan Amortization'!$I$13)-14,DAY('Home Equity Loan Amortization'!$I$13)+14),DAY('Home Equity Loan Amortization'!$I$13))),IF(DAY(DATE(YEAR('Home Equity Loan Amortization'!$I$13),MONTH('Home Equity Loan Amortization'!$I$13)+B230-1,DAY('Home Equity Loan Amortization'!$I$13)))&lt;&gt;DAY('Home Equity Loan Amortization'!$I$13),DATE(YEAR('Home Equity Loan Amortization'!$I$13),MONTH('Home Equity Loan Amortization'!$I$13)+B230,0),DATE(YEAR('Home Equity Loan Amortization'!$I$13),MONTH('Home Equity Loan Amortization'!$I$13)+B230-1,DAY('Home Equity Loan Amortization'!$I$13))))))</f>
        <v/>
      </c>
      <c r="D230" s="12" t="str">
        <f>IF(B230="","",'Home Equity Loan Amortization'!$I$10)</f>
        <v/>
      </c>
      <c r="E230" s="3" t="str">
        <f>IF(B230="","",ROUND((((1+D230/12)^(12/'Home Equity Loan Amortization'!$E$20))-1)*H229,2))</f>
        <v/>
      </c>
      <c r="F230" s="3" t="str">
        <f t="shared" si="9"/>
        <v/>
      </c>
      <c r="G230" s="1" t="str">
        <f t="shared" si="2"/>
        <v/>
      </c>
      <c r="H230" s="3" t="str">
        <f t="shared" si="3"/>
        <v/>
      </c>
    </row>
    <row r="231" spans="2:8" ht="14.5" x14ac:dyDescent="0.35">
      <c r="B231" s="1" t="str">
        <f t="shared" si="8"/>
        <v/>
      </c>
      <c r="C231" s="11" t="str">
        <f>IF(B231="","",IF(OR('Home Equity Loan Amortization'!$E$20=26,'Home Equity Loan Amortization'!$E$20=52),IF('Home Equity Loan Amortization'!$E$20=26,IF(B231=1,'Home Equity Loan Amortization'!$I$13,C230+14),IF('Home Equity Loan Amortization'!$E$20=52,IF(B231=1,'Home Equity Loan Amortization'!$I$13,C230+7),"n/a")),IF('Home Equity Loan Amortization'!$E$20=24,DATE(YEAR('Home Equity Loan Amortization'!$I$13),MONTH('Home Equity Loan Amortization'!$I$13)+(B231-1)/2+IF(AND(DAY('Home Equity Loan Amortization'!$I$13)&gt;=15,MOD(B231,2)=0),1,0),IF(MOD(B231,2)=0,IF(DAY('Home Equity Loan Amortization'!$I$13)&gt;=15,DAY('Home Equity Loan Amortization'!$I$13)-14,DAY('Home Equity Loan Amortization'!$I$13)+14),DAY('Home Equity Loan Amortization'!$I$13))),IF(DAY(DATE(YEAR('Home Equity Loan Amortization'!$I$13),MONTH('Home Equity Loan Amortization'!$I$13)+B231-1,DAY('Home Equity Loan Amortization'!$I$13)))&lt;&gt;DAY('Home Equity Loan Amortization'!$I$13),DATE(YEAR('Home Equity Loan Amortization'!$I$13),MONTH('Home Equity Loan Amortization'!$I$13)+B231,0),DATE(YEAR('Home Equity Loan Amortization'!$I$13),MONTH('Home Equity Loan Amortization'!$I$13)+B231-1,DAY('Home Equity Loan Amortization'!$I$13))))))</f>
        <v/>
      </c>
      <c r="D231" s="12" t="str">
        <f>IF(B231="","",'Home Equity Loan Amortization'!$I$10)</f>
        <v/>
      </c>
      <c r="E231" s="3" t="str">
        <f>IF(B231="","",ROUND((((1+D231/12)^(12/'Home Equity Loan Amortization'!$E$20))-1)*H230,2))</f>
        <v/>
      </c>
      <c r="F231" s="3" t="str">
        <f t="shared" si="9"/>
        <v/>
      </c>
      <c r="G231" s="1" t="str">
        <f t="shared" si="2"/>
        <v/>
      </c>
      <c r="H231" s="3" t="str">
        <f t="shared" si="3"/>
        <v/>
      </c>
    </row>
    <row r="232" spans="2:8" ht="14.5" x14ac:dyDescent="0.35">
      <c r="B232" s="1" t="str">
        <f t="shared" si="8"/>
        <v/>
      </c>
      <c r="C232" s="11" t="str">
        <f>IF(B232="","",IF(OR('Home Equity Loan Amortization'!$E$20=26,'Home Equity Loan Amortization'!$E$20=52),IF('Home Equity Loan Amortization'!$E$20=26,IF(B232=1,'Home Equity Loan Amortization'!$I$13,C231+14),IF('Home Equity Loan Amortization'!$E$20=52,IF(B232=1,'Home Equity Loan Amortization'!$I$13,C231+7),"n/a")),IF('Home Equity Loan Amortization'!$E$20=24,DATE(YEAR('Home Equity Loan Amortization'!$I$13),MONTH('Home Equity Loan Amortization'!$I$13)+(B232-1)/2+IF(AND(DAY('Home Equity Loan Amortization'!$I$13)&gt;=15,MOD(B232,2)=0),1,0),IF(MOD(B232,2)=0,IF(DAY('Home Equity Loan Amortization'!$I$13)&gt;=15,DAY('Home Equity Loan Amortization'!$I$13)-14,DAY('Home Equity Loan Amortization'!$I$13)+14),DAY('Home Equity Loan Amortization'!$I$13))),IF(DAY(DATE(YEAR('Home Equity Loan Amortization'!$I$13),MONTH('Home Equity Loan Amortization'!$I$13)+B232-1,DAY('Home Equity Loan Amortization'!$I$13)))&lt;&gt;DAY('Home Equity Loan Amortization'!$I$13),DATE(YEAR('Home Equity Loan Amortization'!$I$13),MONTH('Home Equity Loan Amortization'!$I$13)+B232,0),DATE(YEAR('Home Equity Loan Amortization'!$I$13),MONTH('Home Equity Loan Amortization'!$I$13)+B232-1,DAY('Home Equity Loan Amortization'!$I$13))))))</f>
        <v/>
      </c>
      <c r="D232" s="12" t="str">
        <f>IF(B232="","",'Home Equity Loan Amortization'!$I$10)</f>
        <v/>
      </c>
      <c r="E232" s="3" t="str">
        <f>IF(B232="","",ROUND((((1+D232/12)^(12/'Home Equity Loan Amortization'!$E$20))-1)*H231,2))</f>
        <v/>
      </c>
      <c r="F232" s="3" t="str">
        <f t="shared" si="9"/>
        <v/>
      </c>
      <c r="G232" s="1" t="str">
        <f t="shared" si="2"/>
        <v/>
      </c>
      <c r="H232" s="3" t="str">
        <f t="shared" si="3"/>
        <v/>
      </c>
    </row>
    <row r="233" spans="2:8" ht="14.5" x14ac:dyDescent="0.35">
      <c r="B233" s="1" t="str">
        <f t="shared" si="8"/>
        <v/>
      </c>
      <c r="C233" s="11" t="str">
        <f>IF(B233="","",IF(OR('Home Equity Loan Amortization'!$E$20=26,'Home Equity Loan Amortization'!$E$20=52),IF('Home Equity Loan Amortization'!$E$20=26,IF(B233=1,'Home Equity Loan Amortization'!$I$13,C232+14),IF('Home Equity Loan Amortization'!$E$20=52,IF(B233=1,'Home Equity Loan Amortization'!$I$13,C232+7),"n/a")),IF('Home Equity Loan Amortization'!$E$20=24,DATE(YEAR('Home Equity Loan Amortization'!$I$13),MONTH('Home Equity Loan Amortization'!$I$13)+(B233-1)/2+IF(AND(DAY('Home Equity Loan Amortization'!$I$13)&gt;=15,MOD(B233,2)=0),1,0),IF(MOD(B233,2)=0,IF(DAY('Home Equity Loan Amortization'!$I$13)&gt;=15,DAY('Home Equity Loan Amortization'!$I$13)-14,DAY('Home Equity Loan Amortization'!$I$13)+14),DAY('Home Equity Loan Amortization'!$I$13))),IF(DAY(DATE(YEAR('Home Equity Loan Amortization'!$I$13),MONTH('Home Equity Loan Amortization'!$I$13)+B233-1,DAY('Home Equity Loan Amortization'!$I$13)))&lt;&gt;DAY('Home Equity Loan Amortization'!$I$13),DATE(YEAR('Home Equity Loan Amortization'!$I$13),MONTH('Home Equity Loan Amortization'!$I$13)+B233,0),DATE(YEAR('Home Equity Loan Amortization'!$I$13),MONTH('Home Equity Loan Amortization'!$I$13)+B233-1,DAY('Home Equity Loan Amortization'!$I$13))))))</f>
        <v/>
      </c>
      <c r="D233" s="12" t="str">
        <f>IF(B233="","",'Home Equity Loan Amortization'!$I$10)</f>
        <v/>
      </c>
      <c r="E233" s="3" t="str">
        <f>IF(B233="","",ROUND((((1+D233/12)^(12/'Home Equity Loan Amortization'!$E$20))-1)*H232,2))</f>
        <v/>
      </c>
      <c r="F233" s="3" t="str">
        <f t="shared" si="9"/>
        <v/>
      </c>
      <c r="G233" s="1" t="str">
        <f t="shared" si="2"/>
        <v/>
      </c>
      <c r="H233" s="3" t="str">
        <f t="shared" si="3"/>
        <v/>
      </c>
    </row>
    <row r="234" spans="2:8" ht="14.5" x14ac:dyDescent="0.35">
      <c r="B234" s="1" t="str">
        <f t="shared" si="8"/>
        <v/>
      </c>
      <c r="C234" s="11" t="str">
        <f>IF(B234="","",IF(OR('Home Equity Loan Amortization'!$E$20=26,'Home Equity Loan Amortization'!$E$20=52),IF('Home Equity Loan Amortization'!$E$20=26,IF(B234=1,'Home Equity Loan Amortization'!$I$13,C233+14),IF('Home Equity Loan Amortization'!$E$20=52,IF(B234=1,'Home Equity Loan Amortization'!$I$13,C233+7),"n/a")),IF('Home Equity Loan Amortization'!$E$20=24,DATE(YEAR('Home Equity Loan Amortization'!$I$13),MONTH('Home Equity Loan Amortization'!$I$13)+(B234-1)/2+IF(AND(DAY('Home Equity Loan Amortization'!$I$13)&gt;=15,MOD(B234,2)=0),1,0),IF(MOD(B234,2)=0,IF(DAY('Home Equity Loan Amortization'!$I$13)&gt;=15,DAY('Home Equity Loan Amortization'!$I$13)-14,DAY('Home Equity Loan Amortization'!$I$13)+14),DAY('Home Equity Loan Amortization'!$I$13))),IF(DAY(DATE(YEAR('Home Equity Loan Amortization'!$I$13),MONTH('Home Equity Loan Amortization'!$I$13)+B234-1,DAY('Home Equity Loan Amortization'!$I$13)))&lt;&gt;DAY('Home Equity Loan Amortization'!$I$13),DATE(YEAR('Home Equity Loan Amortization'!$I$13),MONTH('Home Equity Loan Amortization'!$I$13)+B234,0),DATE(YEAR('Home Equity Loan Amortization'!$I$13),MONTH('Home Equity Loan Amortization'!$I$13)+B234-1,DAY('Home Equity Loan Amortization'!$I$13))))))</f>
        <v/>
      </c>
      <c r="D234" s="12" t="str">
        <f>IF(B234="","",'Home Equity Loan Amortization'!$I$10)</f>
        <v/>
      </c>
      <c r="E234" s="3" t="str">
        <f>IF(B234="","",ROUND((((1+D234/12)^(12/'Home Equity Loan Amortization'!$E$20))-1)*H233,2))</f>
        <v/>
      </c>
      <c r="F234" s="3" t="str">
        <f t="shared" si="9"/>
        <v/>
      </c>
      <c r="G234" s="1" t="str">
        <f t="shared" si="2"/>
        <v/>
      </c>
      <c r="H234" s="3" t="str">
        <f t="shared" si="3"/>
        <v/>
      </c>
    </row>
    <row r="235" spans="2:8" ht="14.5" x14ac:dyDescent="0.35">
      <c r="B235" s="1" t="str">
        <f t="shared" si="8"/>
        <v/>
      </c>
      <c r="C235" s="11" t="str">
        <f>IF(B235="","",IF(OR('Home Equity Loan Amortization'!$E$20=26,'Home Equity Loan Amortization'!$E$20=52),IF('Home Equity Loan Amortization'!$E$20=26,IF(B235=1,'Home Equity Loan Amortization'!$I$13,C234+14),IF('Home Equity Loan Amortization'!$E$20=52,IF(B235=1,'Home Equity Loan Amortization'!$I$13,C234+7),"n/a")),IF('Home Equity Loan Amortization'!$E$20=24,DATE(YEAR('Home Equity Loan Amortization'!$I$13),MONTH('Home Equity Loan Amortization'!$I$13)+(B235-1)/2+IF(AND(DAY('Home Equity Loan Amortization'!$I$13)&gt;=15,MOD(B235,2)=0),1,0),IF(MOD(B235,2)=0,IF(DAY('Home Equity Loan Amortization'!$I$13)&gt;=15,DAY('Home Equity Loan Amortization'!$I$13)-14,DAY('Home Equity Loan Amortization'!$I$13)+14),DAY('Home Equity Loan Amortization'!$I$13))),IF(DAY(DATE(YEAR('Home Equity Loan Amortization'!$I$13),MONTH('Home Equity Loan Amortization'!$I$13)+B235-1,DAY('Home Equity Loan Amortization'!$I$13)))&lt;&gt;DAY('Home Equity Loan Amortization'!$I$13),DATE(YEAR('Home Equity Loan Amortization'!$I$13),MONTH('Home Equity Loan Amortization'!$I$13)+B235,0),DATE(YEAR('Home Equity Loan Amortization'!$I$13),MONTH('Home Equity Loan Amortization'!$I$13)+B235-1,DAY('Home Equity Loan Amortization'!$I$13))))))</f>
        <v/>
      </c>
      <c r="D235" s="12" t="str">
        <f>IF(B235="","",'Home Equity Loan Amortization'!$I$10)</f>
        <v/>
      </c>
      <c r="E235" s="3" t="str">
        <f>IF(B235="","",ROUND((((1+D235/12)^(12/'Home Equity Loan Amortization'!$E$20))-1)*H234,2))</f>
        <v/>
      </c>
      <c r="F235" s="3" t="str">
        <f t="shared" si="9"/>
        <v/>
      </c>
      <c r="G235" s="1" t="str">
        <f t="shared" si="2"/>
        <v/>
      </c>
      <c r="H235" s="3" t="str">
        <f t="shared" si="3"/>
        <v/>
      </c>
    </row>
    <row r="236" spans="2:8" ht="14.5" x14ac:dyDescent="0.35">
      <c r="B236" s="1" t="str">
        <f t="shared" si="8"/>
        <v/>
      </c>
      <c r="C236" s="11" t="str">
        <f>IF(B236="","",IF(OR('Home Equity Loan Amortization'!$E$20=26,'Home Equity Loan Amortization'!$E$20=52),IF('Home Equity Loan Amortization'!$E$20=26,IF(B236=1,'Home Equity Loan Amortization'!$I$13,C235+14),IF('Home Equity Loan Amortization'!$E$20=52,IF(B236=1,'Home Equity Loan Amortization'!$I$13,C235+7),"n/a")),IF('Home Equity Loan Amortization'!$E$20=24,DATE(YEAR('Home Equity Loan Amortization'!$I$13),MONTH('Home Equity Loan Amortization'!$I$13)+(B236-1)/2+IF(AND(DAY('Home Equity Loan Amortization'!$I$13)&gt;=15,MOD(B236,2)=0),1,0),IF(MOD(B236,2)=0,IF(DAY('Home Equity Loan Amortization'!$I$13)&gt;=15,DAY('Home Equity Loan Amortization'!$I$13)-14,DAY('Home Equity Loan Amortization'!$I$13)+14),DAY('Home Equity Loan Amortization'!$I$13))),IF(DAY(DATE(YEAR('Home Equity Loan Amortization'!$I$13),MONTH('Home Equity Loan Amortization'!$I$13)+B236-1,DAY('Home Equity Loan Amortization'!$I$13)))&lt;&gt;DAY('Home Equity Loan Amortization'!$I$13),DATE(YEAR('Home Equity Loan Amortization'!$I$13),MONTH('Home Equity Loan Amortization'!$I$13)+B236,0),DATE(YEAR('Home Equity Loan Amortization'!$I$13),MONTH('Home Equity Loan Amortization'!$I$13)+B236-1,DAY('Home Equity Loan Amortization'!$I$13))))))</f>
        <v/>
      </c>
      <c r="D236" s="12" t="str">
        <f>IF(B236="","",'Home Equity Loan Amortization'!$I$10)</f>
        <v/>
      </c>
      <c r="E236" s="3" t="str">
        <f>IF(B236="","",ROUND((((1+D236/12)^(12/'Home Equity Loan Amortization'!$E$20))-1)*H235,2))</f>
        <v/>
      </c>
      <c r="F236" s="3" t="str">
        <f t="shared" si="9"/>
        <v/>
      </c>
      <c r="G236" s="1" t="str">
        <f t="shared" si="2"/>
        <v/>
      </c>
      <c r="H236" s="3" t="str">
        <f t="shared" si="3"/>
        <v/>
      </c>
    </row>
    <row r="237" spans="2:8" ht="14.5" x14ac:dyDescent="0.35">
      <c r="B237" s="1" t="str">
        <f t="shared" si="8"/>
        <v/>
      </c>
      <c r="C237" s="11" t="str">
        <f>IF(B237="","",IF(OR('Home Equity Loan Amortization'!$E$20=26,'Home Equity Loan Amortization'!$E$20=52),IF('Home Equity Loan Amortization'!$E$20=26,IF(B237=1,'Home Equity Loan Amortization'!$I$13,C236+14),IF('Home Equity Loan Amortization'!$E$20=52,IF(B237=1,'Home Equity Loan Amortization'!$I$13,C236+7),"n/a")),IF('Home Equity Loan Amortization'!$E$20=24,DATE(YEAR('Home Equity Loan Amortization'!$I$13),MONTH('Home Equity Loan Amortization'!$I$13)+(B237-1)/2+IF(AND(DAY('Home Equity Loan Amortization'!$I$13)&gt;=15,MOD(B237,2)=0),1,0),IF(MOD(B237,2)=0,IF(DAY('Home Equity Loan Amortization'!$I$13)&gt;=15,DAY('Home Equity Loan Amortization'!$I$13)-14,DAY('Home Equity Loan Amortization'!$I$13)+14),DAY('Home Equity Loan Amortization'!$I$13))),IF(DAY(DATE(YEAR('Home Equity Loan Amortization'!$I$13),MONTH('Home Equity Loan Amortization'!$I$13)+B237-1,DAY('Home Equity Loan Amortization'!$I$13)))&lt;&gt;DAY('Home Equity Loan Amortization'!$I$13),DATE(YEAR('Home Equity Loan Amortization'!$I$13),MONTH('Home Equity Loan Amortization'!$I$13)+B237,0),DATE(YEAR('Home Equity Loan Amortization'!$I$13),MONTH('Home Equity Loan Amortization'!$I$13)+B237-1,DAY('Home Equity Loan Amortization'!$I$13))))))</f>
        <v/>
      </c>
      <c r="D237" s="12" t="str">
        <f>IF(B237="","",'Home Equity Loan Amortization'!$I$10)</f>
        <v/>
      </c>
      <c r="E237" s="3" t="str">
        <f>IF(B237="","",ROUND((((1+D237/12)^(12/'Home Equity Loan Amortization'!$E$20))-1)*H236,2))</f>
        <v/>
      </c>
      <c r="F237" s="3" t="str">
        <f t="shared" si="9"/>
        <v/>
      </c>
      <c r="G237" s="1" t="str">
        <f t="shared" si="2"/>
        <v/>
      </c>
      <c r="H237" s="3" t="str">
        <f t="shared" si="3"/>
        <v/>
      </c>
    </row>
    <row r="238" spans="2:8" ht="14.5" x14ac:dyDescent="0.35">
      <c r="B238" s="1" t="str">
        <f t="shared" si="8"/>
        <v/>
      </c>
      <c r="C238" s="11" t="str">
        <f>IF(B238="","",IF(OR('Home Equity Loan Amortization'!$E$20=26,'Home Equity Loan Amortization'!$E$20=52),IF('Home Equity Loan Amortization'!$E$20=26,IF(B238=1,'Home Equity Loan Amortization'!$I$13,C237+14),IF('Home Equity Loan Amortization'!$E$20=52,IF(B238=1,'Home Equity Loan Amortization'!$I$13,C237+7),"n/a")),IF('Home Equity Loan Amortization'!$E$20=24,DATE(YEAR('Home Equity Loan Amortization'!$I$13),MONTH('Home Equity Loan Amortization'!$I$13)+(B238-1)/2+IF(AND(DAY('Home Equity Loan Amortization'!$I$13)&gt;=15,MOD(B238,2)=0),1,0),IF(MOD(B238,2)=0,IF(DAY('Home Equity Loan Amortization'!$I$13)&gt;=15,DAY('Home Equity Loan Amortization'!$I$13)-14,DAY('Home Equity Loan Amortization'!$I$13)+14),DAY('Home Equity Loan Amortization'!$I$13))),IF(DAY(DATE(YEAR('Home Equity Loan Amortization'!$I$13),MONTH('Home Equity Loan Amortization'!$I$13)+B238-1,DAY('Home Equity Loan Amortization'!$I$13)))&lt;&gt;DAY('Home Equity Loan Amortization'!$I$13),DATE(YEAR('Home Equity Loan Amortization'!$I$13),MONTH('Home Equity Loan Amortization'!$I$13)+B238,0),DATE(YEAR('Home Equity Loan Amortization'!$I$13),MONTH('Home Equity Loan Amortization'!$I$13)+B238-1,DAY('Home Equity Loan Amortization'!$I$13))))))</f>
        <v/>
      </c>
      <c r="D238" s="12" t="str">
        <f>IF(B238="","",'Home Equity Loan Amortization'!$I$10)</f>
        <v/>
      </c>
      <c r="E238" s="3" t="str">
        <f>IF(B238="","",ROUND((((1+D238/12)^(12/'Home Equity Loan Amortization'!$E$20))-1)*H237,2))</f>
        <v/>
      </c>
      <c r="F238" s="3" t="str">
        <f t="shared" si="9"/>
        <v/>
      </c>
      <c r="G238" s="1" t="str">
        <f t="shared" si="2"/>
        <v/>
      </c>
      <c r="H238" s="3" t="str">
        <f t="shared" si="3"/>
        <v/>
      </c>
    </row>
    <row r="239" spans="2:8" ht="14.5" x14ac:dyDescent="0.35">
      <c r="B239" s="1" t="str">
        <f t="shared" si="8"/>
        <v/>
      </c>
      <c r="C239" s="11" t="str">
        <f>IF(B239="","",IF(OR('Home Equity Loan Amortization'!$E$20=26,'Home Equity Loan Amortization'!$E$20=52),IF('Home Equity Loan Amortization'!$E$20=26,IF(B239=1,'Home Equity Loan Amortization'!$I$13,C238+14),IF('Home Equity Loan Amortization'!$E$20=52,IF(B239=1,'Home Equity Loan Amortization'!$I$13,C238+7),"n/a")),IF('Home Equity Loan Amortization'!$E$20=24,DATE(YEAR('Home Equity Loan Amortization'!$I$13),MONTH('Home Equity Loan Amortization'!$I$13)+(B239-1)/2+IF(AND(DAY('Home Equity Loan Amortization'!$I$13)&gt;=15,MOD(B239,2)=0),1,0),IF(MOD(B239,2)=0,IF(DAY('Home Equity Loan Amortization'!$I$13)&gt;=15,DAY('Home Equity Loan Amortization'!$I$13)-14,DAY('Home Equity Loan Amortization'!$I$13)+14),DAY('Home Equity Loan Amortization'!$I$13))),IF(DAY(DATE(YEAR('Home Equity Loan Amortization'!$I$13),MONTH('Home Equity Loan Amortization'!$I$13)+B239-1,DAY('Home Equity Loan Amortization'!$I$13)))&lt;&gt;DAY('Home Equity Loan Amortization'!$I$13),DATE(YEAR('Home Equity Loan Amortization'!$I$13),MONTH('Home Equity Loan Amortization'!$I$13)+B239,0),DATE(YEAR('Home Equity Loan Amortization'!$I$13),MONTH('Home Equity Loan Amortization'!$I$13)+B239-1,DAY('Home Equity Loan Amortization'!$I$13))))))</f>
        <v/>
      </c>
      <c r="D239" s="12" t="str">
        <f>IF(B239="","",'Home Equity Loan Amortization'!$I$10)</f>
        <v/>
      </c>
      <c r="E239" s="3" t="str">
        <f>IF(B239="","",ROUND((((1+D239/12)^(12/'Home Equity Loan Amortization'!$E$20))-1)*H238,2))</f>
        <v/>
      </c>
      <c r="F239" s="3" t="str">
        <f t="shared" si="9"/>
        <v/>
      </c>
      <c r="G239" s="1" t="str">
        <f t="shared" si="2"/>
        <v/>
      </c>
      <c r="H239" s="3" t="str">
        <f t="shared" si="3"/>
        <v/>
      </c>
    </row>
    <row r="240" spans="2:8" ht="14.5" x14ac:dyDescent="0.35">
      <c r="B240" s="1" t="str">
        <f t="shared" si="8"/>
        <v/>
      </c>
      <c r="C240" s="11" t="str">
        <f>IF(B240="","",IF(OR('Home Equity Loan Amortization'!$E$20=26,'Home Equity Loan Amortization'!$E$20=52),IF('Home Equity Loan Amortization'!$E$20=26,IF(B240=1,'Home Equity Loan Amortization'!$I$13,C239+14),IF('Home Equity Loan Amortization'!$E$20=52,IF(B240=1,'Home Equity Loan Amortization'!$I$13,C239+7),"n/a")),IF('Home Equity Loan Amortization'!$E$20=24,DATE(YEAR('Home Equity Loan Amortization'!$I$13),MONTH('Home Equity Loan Amortization'!$I$13)+(B240-1)/2+IF(AND(DAY('Home Equity Loan Amortization'!$I$13)&gt;=15,MOD(B240,2)=0),1,0),IF(MOD(B240,2)=0,IF(DAY('Home Equity Loan Amortization'!$I$13)&gt;=15,DAY('Home Equity Loan Amortization'!$I$13)-14,DAY('Home Equity Loan Amortization'!$I$13)+14),DAY('Home Equity Loan Amortization'!$I$13))),IF(DAY(DATE(YEAR('Home Equity Loan Amortization'!$I$13),MONTH('Home Equity Loan Amortization'!$I$13)+B240-1,DAY('Home Equity Loan Amortization'!$I$13)))&lt;&gt;DAY('Home Equity Loan Amortization'!$I$13),DATE(YEAR('Home Equity Loan Amortization'!$I$13),MONTH('Home Equity Loan Amortization'!$I$13)+B240,0),DATE(YEAR('Home Equity Loan Amortization'!$I$13),MONTH('Home Equity Loan Amortization'!$I$13)+B240-1,DAY('Home Equity Loan Amortization'!$I$13))))))</f>
        <v/>
      </c>
      <c r="D240" s="12" t="str">
        <f>IF(B240="","",'Home Equity Loan Amortization'!$I$10)</f>
        <v/>
      </c>
      <c r="E240" s="3" t="str">
        <f>IF(B240="","",ROUND((((1+D240/12)^(12/'Home Equity Loan Amortization'!$E$20))-1)*H239,2))</f>
        <v/>
      </c>
      <c r="F240" s="3" t="str">
        <f t="shared" si="9"/>
        <v/>
      </c>
      <c r="G240" s="1" t="str">
        <f t="shared" si="2"/>
        <v/>
      </c>
      <c r="H240" s="3" t="str">
        <f t="shared" si="3"/>
        <v/>
      </c>
    </row>
    <row r="241" spans="2:8" ht="14.5" x14ac:dyDescent="0.35">
      <c r="B241" s="1" t="str">
        <f t="shared" si="8"/>
        <v/>
      </c>
      <c r="C241" s="11" t="str">
        <f>IF(B241="","",IF(OR('Home Equity Loan Amortization'!$E$20=26,'Home Equity Loan Amortization'!$E$20=52),IF('Home Equity Loan Amortization'!$E$20=26,IF(B241=1,'Home Equity Loan Amortization'!$I$13,C240+14),IF('Home Equity Loan Amortization'!$E$20=52,IF(B241=1,'Home Equity Loan Amortization'!$I$13,C240+7),"n/a")),IF('Home Equity Loan Amortization'!$E$20=24,DATE(YEAR('Home Equity Loan Amortization'!$I$13),MONTH('Home Equity Loan Amortization'!$I$13)+(B241-1)/2+IF(AND(DAY('Home Equity Loan Amortization'!$I$13)&gt;=15,MOD(B241,2)=0),1,0),IF(MOD(B241,2)=0,IF(DAY('Home Equity Loan Amortization'!$I$13)&gt;=15,DAY('Home Equity Loan Amortization'!$I$13)-14,DAY('Home Equity Loan Amortization'!$I$13)+14),DAY('Home Equity Loan Amortization'!$I$13))),IF(DAY(DATE(YEAR('Home Equity Loan Amortization'!$I$13),MONTH('Home Equity Loan Amortization'!$I$13)+B241-1,DAY('Home Equity Loan Amortization'!$I$13)))&lt;&gt;DAY('Home Equity Loan Amortization'!$I$13),DATE(YEAR('Home Equity Loan Amortization'!$I$13),MONTH('Home Equity Loan Amortization'!$I$13)+B241,0),DATE(YEAR('Home Equity Loan Amortization'!$I$13),MONTH('Home Equity Loan Amortization'!$I$13)+B241-1,DAY('Home Equity Loan Amortization'!$I$13))))))</f>
        <v/>
      </c>
      <c r="D241" s="12" t="str">
        <f>IF(B241="","",'Home Equity Loan Amortization'!$I$10)</f>
        <v/>
      </c>
      <c r="E241" s="3" t="str">
        <f>IF(B241="","",ROUND((((1+D241/12)^(12/'Home Equity Loan Amortization'!$E$20))-1)*H240,2))</f>
        <v/>
      </c>
      <c r="F241" s="3" t="str">
        <f t="shared" si="9"/>
        <v/>
      </c>
      <c r="G241" s="1" t="str">
        <f t="shared" si="2"/>
        <v/>
      </c>
      <c r="H241" s="3" t="str">
        <f t="shared" si="3"/>
        <v/>
      </c>
    </row>
    <row r="242" spans="2:8" ht="14.5" x14ac:dyDescent="0.35">
      <c r="B242" s="1" t="str">
        <f t="shared" si="8"/>
        <v/>
      </c>
      <c r="C242" s="11" t="str">
        <f>IF(B242="","",IF(OR('Home Equity Loan Amortization'!$E$20=26,'Home Equity Loan Amortization'!$E$20=52),IF('Home Equity Loan Amortization'!$E$20=26,IF(B242=1,'Home Equity Loan Amortization'!$I$13,C241+14),IF('Home Equity Loan Amortization'!$E$20=52,IF(B242=1,'Home Equity Loan Amortization'!$I$13,C241+7),"n/a")),IF('Home Equity Loan Amortization'!$E$20=24,DATE(YEAR('Home Equity Loan Amortization'!$I$13),MONTH('Home Equity Loan Amortization'!$I$13)+(B242-1)/2+IF(AND(DAY('Home Equity Loan Amortization'!$I$13)&gt;=15,MOD(B242,2)=0),1,0),IF(MOD(B242,2)=0,IF(DAY('Home Equity Loan Amortization'!$I$13)&gt;=15,DAY('Home Equity Loan Amortization'!$I$13)-14,DAY('Home Equity Loan Amortization'!$I$13)+14),DAY('Home Equity Loan Amortization'!$I$13))),IF(DAY(DATE(YEAR('Home Equity Loan Amortization'!$I$13),MONTH('Home Equity Loan Amortization'!$I$13)+B242-1,DAY('Home Equity Loan Amortization'!$I$13)))&lt;&gt;DAY('Home Equity Loan Amortization'!$I$13),DATE(YEAR('Home Equity Loan Amortization'!$I$13),MONTH('Home Equity Loan Amortization'!$I$13)+B242,0),DATE(YEAR('Home Equity Loan Amortization'!$I$13),MONTH('Home Equity Loan Amortization'!$I$13)+B242-1,DAY('Home Equity Loan Amortization'!$I$13))))))</f>
        <v/>
      </c>
      <c r="D242" s="12" t="str">
        <f>IF(B242="","",'Home Equity Loan Amortization'!$I$10)</f>
        <v/>
      </c>
      <c r="E242" s="3" t="str">
        <f>IF(B242="","",ROUND((((1+D242/12)^(12/'Home Equity Loan Amortization'!$E$20))-1)*H241,2))</f>
        <v/>
      </c>
      <c r="F242" s="3" t="str">
        <f t="shared" si="9"/>
        <v/>
      </c>
      <c r="G242" s="1" t="str">
        <f t="shared" si="2"/>
        <v/>
      </c>
      <c r="H242" s="3" t="str">
        <f t="shared" si="3"/>
        <v/>
      </c>
    </row>
    <row r="243" spans="2:8" ht="14.5" x14ac:dyDescent="0.35">
      <c r="B243" s="1" t="str">
        <f t="shared" si="8"/>
        <v/>
      </c>
      <c r="C243" s="11" t="str">
        <f>IF(B243="","",IF(OR('Home Equity Loan Amortization'!$E$20=26,'Home Equity Loan Amortization'!$E$20=52),IF('Home Equity Loan Amortization'!$E$20=26,IF(B243=1,'Home Equity Loan Amortization'!$I$13,C242+14),IF('Home Equity Loan Amortization'!$E$20=52,IF(B243=1,'Home Equity Loan Amortization'!$I$13,C242+7),"n/a")),IF('Home Equity Loan Amortization'!$E$20=24,DATE(YEAR('Home Equity Loan Amortization'!$I$13),MONTH('Home Equity Loan Amortization'!$I$13)+(B243-1)/2+IF(AND(DAY('Home Equity Loan Amortization'!$I$13)&gt;=15,MOD(B243,2)=0),1,0),IF(MOD(B243,2)=0,IF(DAY('Home Equity Loan Amortization'!$I$13)&gt;=15,DAY('Home Equity Loan Amortization'!$I$13)-14,DAY('Home Equity Loan Amortization'!$I$13)+14),DAY('Home Equity Loan Amortization'!$I$13))),IF(DAY(DATE(YEAR('Home Equity Loan Amortization'!$I$13),MONTH('Home Equity Loan Amortization'!$I$13)+B243-1,DAY('Home Equity Loan Amortization'!$I$13)))&lt;&gt;DAY('Home Equity Loan Amortization'!$I$13),DATE(YEAR('Home Equity Loan Amortization'!$I$13),MONTH('Home Equity Loan Amortization'!$I$13)+B243,0),DATE(YEAR('Home Equity Loan Amortization'!$I$13),MONTH('Home Equity Loan Amortization'!$I$13)+B243-1,DAY('Home Equity Loan Amortization'!$I$13))))))</f>
        <v/>
      </c>
      <c r="D243" s="12" t="str">
        <f>IF(B243="","",'Home Equity Loan Amortization'!$I$10)</f>
        <v/>
      </c>
      <c r="E243" s="3" t="str">
        <f>IF(B243="","",ROUND((((1+D243/12)^(12/'Home Equity Loan Amortization'!$E$20))-1)*H242,2))</f>
        <v/>
      </c>
      <c r="F243" s="3" t="str">
        <f t="shared" si="9"/>
        <v/>
      </c>
      <c r="G243" s="1" t="str">
        <f t="shared" si="2"/>
        <v/>
      </c>
      <c r="H243" s="3" t="str">
        <f t="shared" si="3"/>
        <v/>
      </c>
    </row>
    <row r="244" spans="2:8" ht="14.5" x14ac:dyDescent="0.35">
      <c r="B244" s="1" t="str">
        <f t="shared" si="8"/>
        <v/>
      </c>
      <c r="C244" s="11" t="str">
        <f>IF(B244="","",IF(OR('Home Equity Loan Amortization'!$E$20=26,'Home Equity Loan Amortization'!$E$20=52),IF('Home Equity Loan Amortization'!$E$20=26,IF(B244=1,'Home Equity Loan Amortization'!$I$13,C243+14),IF('Home Equity Loan Amortization'!$E$20=52,IF(B244=1,'Home Equity Loan Amortization'!$I$13,C243+7),"n/a")),IF('Home Equity Loan Amortization'!$E$20=24,DATE(YEAR('Home Equity Loan Amortization'!$I$13),MONTH('Home Equity Loan Amortization'!$I$13)+(B244-1)/2+IF(AND(DAY('Home Equity Loan Amortization'!$I$13)&gt;=15,MOD(B244,2)=0),1,0),IF(MOD(B244,2)=0,IF(DAY('Home Equity Loan Amortization'!$I$13)&gt;=15,DAY('Home Equity Loan Amortization'!$I$13)-14,DAY('Home Equity Loan Amortization'!$I$13)+14),DAY('Home Equity Loan Amortization'!$I$13))),IF(DAY(DATE(YEAR('Home Equity Loan Amortization'!$I$13),MONTH('Home Equity Loan Amortization'!$I$13)+B244-1,DAY('Home Equity Loan Amortization'!$I$13)))&lt;&gt;DAY('Home Equity Loan Amortization'!$I$13),DATE(YEAR('Home Equity Loan Amortization'!$I$13),MONTH('Home Equity Loan Amortization'!$I$13)+B244,0),DATE(YEAR('Home Equity Loan Amortization'!$I$13),MONTH('Home Equity Loan Amortization'!$I$13)+B244-1,DAY('Home Equity Loan Amortization'!$I$13))))))</f>
        <v/>
      </c>
      <c r="D244" s="12" t="str">
        <f>IF(B244="","",'Home Equity Loan Amortization'!$I$10)</f>
        <v/>
      </c>
      <c r="E244" s="3" t="str">
        <f>IF(B244="","",ROUND((((1+D244/12)^(12/'Home Equity Loan Amortization'!$E$20))-1)*H243,2))</f>
        <v/>
      </c>
      <c r="F244" s="3" t="str">
        <f t="shared" si="9"/>
        <v/>
      </c>
      <c r="G244" s="1" t="str">
        <f t="shared" si="2"/>
        <v/>
      </c>
      <c r="H244" s="3" t="str">
        <f t="shared" si="3"/>
        <v/>
      </c>
    </row>
    <row r="245" spans="2:8" ht="14.5" x14ac:dyDescent="0.35">
      <c r="B245" s="1" t="str">
        <f t="shared" si="8"/>
        <v/>
      </c>
      <c r="C245" s="11" t="str">
        <f>IF(B245="","",IF(OR('Home Equity Loan Amortization'!$E$20=26,'Home Equity Loan Amortization'!$E$20=52),IF('Home Equity Loan Amortization'!$E$20=26,IF(B245=1,'Home Equity Loan Amortization'!$I$13,C244+14),IF('Home Equity Loan Amortization'!$E$20=52,IF(B245=1,'Home Equity Loan Amortization'!$I$13,C244+7),"n/a")),IF('Home Equity Loan Amortization'!$E$20=24,DATE(YEAR('Home Equity Loan Amortization'!$I$13),MONTH('Home Equity Loan Amortization'!$I$13)+(B245-1)/2+IF(AND(DAY('Home Equity Loan Amortization'!$I$13)&gt;=15,MOD(B245,2)=0),1,0),IF(MOD(B245,2)=0,IF(DAY('Home Equity Loan Amortization'!$I$13)&gt;=15,DAY('Home Equity Loan Amortization'!$I$13)-14,DAY('Home Equity Loan Amortization'!$I$13)+14),DAY('Home Equity Loan Amortization'!$I$13))),IF(DAY(DATE(YEAR('Home Equity Loan Amortization'!$I$13),MONTH('Home Equity Loan Amortization'!$I$13)+B245-1,DAY('Home Equity Loan Amortization'!$I$13)))&lt;&gt;DAY('Home Equity Loan Amortization'!$I$13),DATE(YEAR('Home Equity Loan Amortization'!$I$13),MONTH('Home Equity Loan Amortization'!$I$13)+B245,0),DATE(YEAR('Home Equity Loan Amortization'!$I$13),MONTH('Home Equity Loan Amortization'!$I$13)+B245-1,DAY('Home Equity Loan Amortization'!$I$13))))))</f>
        <v/>
      </c>
      <c r="D245" s="12" t="str">
        <f>IF(B245="","",'Home Equity Loan Amortization'!$I$10)</f>
        <v/>
      </c>
      <c r="E245" s="3" t="str">
        <f>IF(B245="","",ROUND((((1+D245/12)^(12/'Home Equity Loan Amortization'!$E$20))-1)*H244,2))</f>
        <v/>
      </c>
      <c r="F245" s="3" t="str">
        <f t="shared" si="9"/>
        <v/>
      </c>
      <c r="G245" s="1" t="str">
        <f t="shared" si="2"/>
        <v/>
      </c>
      <c r="H245" s="3" t="str">
        <f t="shared" si="3"/>
        <v/>
      </c>
    </row>
    <row r="246" spans="2:8" ht="14.5" x14ac:dyDescent="0.35">
      <c r="B246" s="1" t="str">
        <f t="shared" si="8"/>
        <v/>
      </c>
      <c r="C246" s="11" t="str">
        <f>IF(B246="","",IF(OR('Home Equity Loan Amortization'!$E$20=26,'Home Equity Loan Amortization'!$E$20=52),IF('Home Equity Loan Amortization'!$E$20=26,IF(B246=1,'Home Equity Loan Amortization'!$I$13,C245+14),IF('Home Equity Loan Amortization'!$E$20=52,IF(B246=1,'Home Equity Loan Amortization'!$I$13,C245+7),"n/a")),IF('Home Equity Loan Amortization'!$E$20=24,DATE(YEAR('Home Equity Loan Amortization'!$I$13),MONTH('Home Equity Loan Amortization'!$I$13)+(B246-1)/2+IF(AND(DAY('Home Equity Loan Amortization'!$I$13)&gt;=15,MOD(B246,2)=0),1,0),IF(MOD(B246,2)=0,IF(DAY('Home Equity Loan Amortization'!$I$13)&gt;=15,DAY('Home Equity Loan Amortization'!$I$13)-14,DAY('Home Equity Loan Amortization'!$I$13)+14),DAY('Home Equity Loan Amortization'!$I$13))),IF(DAY(DATE(YEAR('Home Equity Loan Amortization'!$I$13),MONTH('Home Equity Loan Amortization'!$I$13)+B246-1,DAY('Home Equity Loan Amortization'!$I$13)))&lt;&gt;DAY('Home Equity Loan Amortization'!$I$13),DATE(YEAR('Home Equity Loan Amortization'!$I$13),MONTH('Home Equity Loan Amortization'!$I$13)+B246,0),DATE(YEAR('Home Equity Loan Amortization'!$I$13),MONTH('Home Equity Loan Amortization'!$I$13)+B246-1,DAY('Home Equity Loan Amortization'!$I$13))))))</f>
        <v/>
      </c>
      <c r="D246" s="12" t="str">
        <f>IF(B246="","",'Home Equity Loan Amortization'!$I$10)</f>
        <v/>
      </c>
      <c r="E246" s="3" t="str">
        <f>IF(B246="","",ROUND((((1+D246/12)^(12/'Home Equity Loan Amortization'!$E$20))-1)*H245,2))</f>
        <v/>
      </c>
      <c r="F246" s="3" t="str">
        <f t="shared" si="9"/>
        <v/>
      </c>
      <c r="G246" s="1" t="str">
        <f t="shared" si="2"/>
        <v/>
      </c>
      <c r="H246" s="3" t="str">
        <f t="shared" si="3"/>
        <v/>
      </c>
    </row>
    <row r="247" spans="2:8" ht="14.5" x14ac:dyDescent="0.35">
      <c r="B247" s="1" t="str">
        <f t="shared" si="8"/>
        <v/>
      </c>
      <c r="C247" s="11" t="str">
        <f>IF(B247="","",IF(OR('Home Equity Loan Amortization'!$E$20=26,'Home Equity Loan Amortization'!$E$20=52),IF('Home Equity Loan Amortization'!$E$20=26,IF(B247=1,'Home Equity Loan Amortization'!$I$13,C246+14),IF('Home Equity Loan Amortization'!$E$20=52,IF(B247=1,'Home Equity Loan Amortization'!$I$13,C246+7),"n/a")),IF('Home Equity Loan Amortization'!$E$20=24,DATE(YEAR('Home Equity Loan Amortization'!$I$13),MONTH('Home Equity Loan Amortization'!$I$13)+(B247-1)/2+IF(AND(DAY('Home Equity Loan Amortization'!$I$13)&gt;=15,MOD(B247,2)=0),1,0),IF(MOD(B247,2)=0,IF(DAY('Home Equity Loan Amortization'!$I$13)&gt;=15,DAY('Home Equity Loan Amortization'!$I$13)-14,DAY('Home Equity Loan Amortization'!$I$13)+14),DAY('Home Equity Loan Amortization'!$I$13))),IF(DAY(DATE(YEAR('Home Equity Loan Amortization'!$I$13),MONTH('Home Equity Loan Amortization'!$I$13)+B247-1,DAY('Home Equity Loan Amortization'!$I$13)))&lt;&gt;DAY('Home Equity Loan Amortization'!$I$13),DATE(YEAR('Home Equity Loan Amortization'!$I$13),MONTH('Home Equity Loan Amortization'!$I$13)+B247,0),DATE(YEAR('Home Equity Loan Amortization'!$I$13),MONTH('Home Equity Loan Amortization'!$I$13)+B247-1,DAY('Home Equity Loan Amortization'!$I$13))))))</f>
        <v/>
      </c>
      <c r="D247" s="12" t="str">
        <f>IF(B247="","",'Home Equity Loan Amortization'!$I$10)</f>
        <v/>
      </c>
      <c r="E247" s="3" t="str">
        <f>IF(B247="","",ROUND((((1+D247/12)^(12/'Home Equity Loan Amortization'!$E$20))-1)*H246,2))</f>
        <v/>
      </c>
      <c r="F247" s="3" t="str">
        <f t="shared" si="9"/>
        <v/>
      </c>
      <c r="G247" s="1" t="str">
        <f t="shared" si="2"/>
        <v/>
      </c>
      <c r="H247" s="3" t="str">
        <f t="shared" si="3"/>
        <v/>
      </c>
    </row>
    <row r="248" spans="2:8" ht="14.5" x14ac:dyDescent="0.35">
      <c r="B248" s="1" t="str">
        <f t="shared" si="8"/>
        <v/>
      </c>
      <c r="C248" s="11" t="str">
        <f>IF(B248="","",IF(OR('Home Equity Loan Amortization'!$E$20=26,'Home Equity Loan Amortization'!$E$20=52),IF('Home Equity Loan Amortization'!$E$20=26,IF(B248=1,'Home Equity Loan Amortization'!$I$13,C247+14),IF('Home Equity Loan Amortization'!$E$20=52,IF(B248=1,'Home Equity Loan Amortization'!$I$13,C247+7),"n/a")),IF('Home Equity Loan Amortization'!$E$20=24,DATE(YEAR('Home Equity Loan Amortization'!$I$13),MONTH('Home Equity Loan Amortization'!$I$13)+(B248-1)/2+IF(AND(DAY('Home Equity Loan Amortization'!$I$13)&gt;=15,MOD(B248,2)=0),1,0),IF(MOD(B248,2)=0,IF(DAY('Home Equity Loan Amortization'!$I$13)&gt;=15,DAY('Home Equity Loan Amortization'!$I$13)-14,DAY('Home Equity Loan Amortization'!$I$13)+14),DAY('Home Equity Loan Amortization'!$I$13))),IF(DAY(DATE(YEAR('Home Equity Loan Amortization'!$I$13),MONTH('Home Equity Loan Amortization'!$I$13)+B248-1,DAY('Home Equity Loan Amortization'!$I$13)))&lt;&gt;DAY('Home Equity Loan Amortization'!$I$13),DATE(YEAR('Home Equity Loan Amortization'!$I$13),MONTH('Home Equity Loan Amortization'!$I$13)+B248,0),DATE(YEAR('Home Equity Loan Amortization'!$I$13),MONTH('Home Equity Loan Amortization'!$I$13)+B248-1,DAY('Home Equity Loan Amortization'!$I$13))))))</f>
        <v/>
      </c>
      <c r="D248" s="12" t="str">
        <f>IF(B248="","",'Home Equity Loan Amortization'!$I$10)</f>
        <v/>
      </c>
      <c r="E248" s="3" t="str">
        <f>IF(B248="","",ROUND((((1+D248/12)^(12/'Home Equity Loan Amortization'!$E$20))-1)*H247,2))</f>
        <v/>
      </c>
      <c r="F248" s="3" t="str">
        <f t="shared" si="9"/>
        <v/>
      </c>
      <c r="G248" s="1" t="str">
        <f t="shared" si="2"/>
        <v/>
      </c>
      <c r="H248" s="3" t="str">
        <f t="shared" si="3"/>
        <v/>
      </c>
    </row>
    <row r="249" spans="2:8" ht="14.5" x14ac:dyDescent="0.35">
      <c r="B249" s="1" t="str">
        <f t="shared" si="8"/>
        <v/>
      </c>
      <c r="C249" s="11" t="str">
        <f>IF(B249="","",IF(OR('Home Equity Loan Amortization'!$E$20=26,'Home Equity Loan Amortization'!$E$20=52),IF('Home Equity Loan Amortization'!$E$20=26,IF(B249=1,'Home Equity Loan Amortization'!$I$13,C248+14),IF('Home Equity Loan Amortization'!$E$20=52,IF(B249=1,'Home Equity Loan Amortization'!$I$13,C248+7),"n/a")),IF('Home Equity Loan Amortization'!$E$20=24,DATE(YEAR('Home Equity Loan Amortization'!$I$13),MONTH('Home Equity Loan Amortization'!$I$13)+(B249-1)/2+IF(AND(DAY('Home Equity Loan Amortization'!$I$13)&gt;=15,MOD(B249,2)=0),1,0),IF(MOD(B249,2)=0,IF(DAY('Home Equity Loan Amortization'!$I$13)&gt;=15,DAY('Home Equity Loan Amortization'!$I$13)-14,DAY('Home Equity Loan Amortization'!$I$13)+14),DAY('Home Equity Loan Amortization'!$I$13))),IF(DAY(DATE(YEAR('Home Equity Loan Amortization'!$I$13),MONTH('Home Equity Loan Amortization'!$I$13)+B249-1,DAY('Home Equity Loan Amortization'!$I$13)))&lt;&gt;DAY('Home Equity Loan Amortization'!$I$13),DATE(YEAR('Home Equity Loan Amortization'!$I$13),MONTH('Home Equity Loan Amortization'!$I$13)+B249,0),DATE(YEAR('Home Equity Loan Amortization'!$I$13),MONTH('Home Equity Loan Amortization'!$I$13)+B249-1,DAY('Home Equity Loan Amortization'!$I$13))))))</f>
        <v/>
      </c>
      <c r="D249" s="12" t="str">
        <f>IF(B249="","",'Home Equity Loan Amortization'!$I$10)</f>
        <v/>
      </c>
      <c r="E249" s="3" t="str">
        <f>IF(B249="","",ROUND((((1+D249/12)^(12/'Home Equity Loan Amortization'!$E$20))-1)*H248,2))</f>
        <v/>
      </c>
      <c r="F249" s="3" t="str">
        <f t="shared" si="9"/>
        <v/>
      </c>
      <c r="G249" s="1" t="str">
        <f t="shared" si="2"/>
        <v/>
      </c>
      <c r="H249" s="3" t="str">
        <f t="shared" si="3"/>
        <v/>
      </c>
    </row>
    <row r="250" spans="2:8" ht="14.5" x14ac:dyDescent="0.35">
      <c r="B250" s="1" t="str">
        <f t="shared" si="8"/>
        <v/>
      </c>
      <c r="C250" s="11" t="str">
        <f>IF(B250="","",IF(OR('Home Equity Loan Amortization'!$E$20=26,'Home Equity Loan Amortization'!$E$20=52),IF('Home Equity Loan Amortization'!$E$20=26,IF(B250=1,'Home Equity Loan Amortization'!$I$13,C249+14),IF('Home Equity Loan Amortization'!$E$20=52,IF(B250=1,'Home Equity Loan Amortization'!$I$13,C249+7),"n/a")),IF('Home Equity Loan Amortization'!$E$20=24,DATE(YEAR('Home Equity Loan Amortization'!$I$13),MONTH('Home Equity Loan Amortization'!$I$13)+(B250-1)/2+IF(AND(DAY('Home Equity Loan Amortization'!$I$13)&gt;=15,MOD(B250,2)=0),1,0),IF(MOD(B250,2)=0,IF(DAY('Home Equity Loan Amortization'!$I$13)&gt;=15,DAY('Home Equity Loan Amortization'!$I$13)-14,DAY('Home Equity Loan Amortization'!$I$13)+14),DAY('Home Equity Loan Amortization'!$I$13))),IF(DAY(DATE(YEAR('Home Equity Loan Amortization'!$I$13),MONTH('Home Equity Loan Amortization'!$I$13)+B250-1,DAY('Home Equity Loan Amortization'!$I$13)))&lt;&gt;DAY('Home Equity Loan Amortization'!$I$13),DATE(YEAR('Home Equity Loan Amortization'!$I$13),MONTH('Home Equity Loan Amortization'!$I$13)+B250,0),DATE(YEAR('Home Equity Loan Amortization'!$I$13),MONTH('Home Equity Loan Amortization'!$I$13)+B250-1,DAY('Home Equity Loan Amortization'!$I$13))))))</f>
        <v/>
      </c>
      <c r="D250" s="12" t="str">
        <f>IF(B250="","",'Home Equity Loan Amortization'!$I$10)</f>
        <v/>
      </c>
      <c r="E250" s="3" t="str">
        <f>IF(B250="","",ROUND((((1+D250/12)^(12/'Home Equity Loan Amortization'!$E$20))-1)*H249,2))</f>
        <v/>
      </c>
      <c r="F250" s="3" t="str">
        <f t="shared" si="9"/>
        <v/>
      </c>
      <c r="G250" s="1" t="str">
        <f t="shared" si="2"/>
        <v/>
      </c>
      <c r="H250" s="3" t="str">
        <f t="shared" si="3"/>
        <v/>
      </c>
    </row>
    <row r="251" spans="2:8" ht="14.5" x14ac:dyDescent="0.35">
      <c r="B251" s="1" t="str">
        <f t="shared" si="8"/>
        <v/>
      </c>
      <c r="C251" s="11" t="str">
        <f>IF(B251="","",IF(OR('Home Equity Loan Amortization'!$E$20=26,'Home Equity Loan Amortization'!$E$20=52),IF('Home Equity Loan Amortization'!$E$20=26,IF(B251=1,'Home Equity Loan Amortization'!$I$13,C250+14),IF('Home Equity Loan Amortization'!$E$20=52,IF(B251=1,'Home Equity Loan Amortization'!$I$13,C250+7),"n/a")),IF('Home Equity Loan Amortization'!$E$20=24,DATE(YEAR('Home Equity Loan Amortization'!$I$13),MONTH('Home Equity Loan Amortization'!$I$13)+(B251-1)/2+IF(AND(DAY('Home Equity Loan Amortization'!$I$13)&gt;=15,MOD(B251,2)=0),1,0),IF(MOD(B251,2)=0,IF(DAY('Home Equity Loan Amortization'!$I$13)&gt;=15,DAY('Home Equity Loan Amortization'!$I$13)-14,DAY('Home Equity Loan Amortization'!$I$13)+14),DAY('Home Equity Loan Amortization'!$I$13))),IF(DAY(DATE(YEAR('Home Equity Loan Amortization'!$I$13),MONTH('Home Equity Loan Amortization'!$I$13)+B251-1,DAY('Home Equity Loan Amortization'!$I$13)))&lt;&gt;DAY('Home Equity Loan Amortization'!$I$13),DATE(YEAR('Home Equity Loan Amortization'!$I$13),MONTH('Home Equity Loan Amortization'!$I$13)+B251,0),DATE(YEAR('Home Equity Loan Amortization'!$I$13),MONTH('Home Equity Loan Amortization'!$I$13)+B251-1,DAY('Home Equity Loan Amortization'!$I$13))))))</f>
        <v/>
      </c>
      <c r="D251" s="12" t="str">
        <f>IF(B251="","",'Home Equity Loan Amortization'!$I$10)</f>
        <v/>
      </c>
      <c r="E251" s="3" t="str">
        <f>IF(B251="","",ROUND((((1+D251/12)^(12/'Home Equity Loan Amortization'!$E$20))-1)*H250,2))</f>
        <v/>
      </c>
      <c r="F251" s="3" t="str">
        <f t="shared" si="9"/>
        <v/>
      </c>
      <c r="G251" s="1" t="str">
        <f t="shared" si="2"/>
        <v/>
      </c>
      <c r="H251" s="3" t="str">
        <f t="shared" si="3"/>
        <v/>
      </c>
    </row>
    <row r="252" spans="2:8" ht="14.5" x14ac:dyDescent="0.35">
      <c r="B252" s="1" t="str">
        <f t="shared" si="8"/>
        <v/>
      </c>
      <c r="C252" s="11" t="str">
        <f>IF(B252="","",IF(OR('Home Equity Loan Amortization'!$E$20=26,'Home Equity Loan Amortization'!$E$20=52),IF('Home Equity Loan Amortization'!$E$20=26,IF(B252=1,'Home Equity Loan Amortization'!$I$13,C251+14),IF('Home Equity Loan Amortization'!$E$20=52,IF(B252=1,'Home Equity Loan Amortization'!$I$13,C251+7),"n/a")),IF('Home Equity Loan Amortization'!$E$20=24,DATE(YEAR('Home Equity Loan Amortization'!$I$13),MONTH('Home Equity Loan Amortization'!$I$13)+(B252-1)/2+IF(AND(DAY('Home Equity Loan Amortization'!$I$13)&gt;=15,MOD(B252,2)=0),1,0),IF(MOD(B252,2)=0,IF(DAY('Home Equity Loan Amortization'!$I$13)&gt;=15,DAY('Home Equity Loan Amortization'!$I$13)-14,DAY('Home Equity Loan Amortization'!$I$13)+14),DAY('Home Equity Loan Amortization'!$I$13))),IF(DAY(DATE(YEAR('Home Equity Loan Amortization'!$I$13),MONTH('Home Equity Loan Amortization'!$I$13)+B252-1,DAY('Home Equity Loan Amortization'!$I$13)))&lt;&gt;DAY('Home Equity Loan Amortization'!$I$13),DATE(YEAR('Home Equity Loan Amortization'!$I$13),MONTH('Home Equity Loan Amortization'!$I$13)+B252,0),DATE(YEAR('Home Equity Loan Amortization'!$I$13),MONTH('Home Equity Loan Amortization'!$I$13)+B252-1,DAY('Home Equity Loan Amortization'!$I$13))))))</f>
        <v/>
      </c>
      <c r="D252" s="12" t="str">
        <f>IF(B252="","",'Home Equity Loan Amortization'!$I$10)</f>
        <v/>
      </c>
      <c r="E252" s="3" t="str">
        <f>IF(B252="","",ROUND((((1+D252/12)^(12/'Home Equity Loan Amortization'!$E$20))-1)*H251,2))</f>
        <v/>
      </c>
      <c r="F252" s="3" t="str">
        <f t="shared" si="9"/>
        <v/>
      </c>
      <c r="G252" s="1" t="str">
        <f t="shared" si="2"/>
        <v/>
      </c>
      <c r="H252" s="3" t="str">
        <f t="shared" si="3"/>
        <v/>
      </c>
    </row>
    <row r="253" spans="2:8" ht="14.5" x14ac:dyDescent="0.35">
      <c r="B253" s="1" t="str">
        <f t="shared" si="8"/>
        <v/>
      </c>
      <c r="C253" s="11" t="str">
        <f>IF(B253="","",IF(OR('Home Equity Loan Amortization'!$E$20=26,'Home Equity Loan Amortization'!$E$20=52),IF('Home Equity Loan Amortization'!$E$20=26,IF(B253=1,'Home Equity Loan Amortization'!$I$13,C252+14),IF('Home Equity Loan Amortization'!$E$20=52,IF(B253=1,'Home Equity Loan Amortization'!$I$13,C252+7),"n/a")),IF('Home Equity Loan Amortization'!$E$20=24,DATE(YEAR('Home Equity Loan Amortization'!$I$13),MONTH('Home Equity Loan Amortization'!$I$13)+(B253-1)/2+IF(AND(DAY('Home Equity Loan Amortization'!$I$13)&gt;=15,MOD(B253,2)=0),1,0),IF(MOD(B253,2)=0,IF(DAY('Home Equity Loan Amortization'!$I$13)&gt;=15,DAY('Home Equity Loan Amortization'!$I$13)-14,DAY('Home Equity Loan Amortization'!$I$13)+14),DAY('Home Equity Loan Amortization'!$I$13))),IF(DAY(DATE(YEAR('Home Equity Loan Amortization'!$I$13),MONTH('Home Equity Loan Amortization'!$I$13)+B253-1,DAY('Home Equity Loan Amortization'!$I$13)))&lt;&gt;DAY('Home Equity Loan Amortization'!$I$13),DATE(YEAR('Home Equity Loan Amortization'!$I$13),MONTH('Home Equity Loan Amortization'!$I$13)+B253,0),DATE(YEAR('Home Equity Loan Amortization'!$I$13),MONTH('Home Equity Loan Amortization'!$I$13)+B253-1,DAY('Home Equity Loan Amortization'!$I$13))))))</f>
        <v/>
      </c>
      <c r="D253" s="12" t="str">
        <f>IF(B253="","",'Home Equity Loan Amortization'!$I$10)</f>
        <v/>
      </c>
      <c r="E253" s="3" t="str">
        <f>IF(B253="","",ROUND((((1+D253/12)^(12/'Home Equity Loan Amortization'!$E$20))-1)*H252,2))</f>
        <v/>
      </c>
      <c r="F253" s="3" t="str">
        <f t="shared" si="9"/>
        <v/>
      </c>
      <c r="G253" s="1" t="str">
        <f t="shared" si="2"/>
        <v/>
      </c>
      <c r="H253" s="3" t="str">
        <f t="shared" si="3"/>
        <v/>
      </c>
    </row>
    <row r="254" spans="2:8" ht="14.5" x14ac:dyDescent="0.35">
      <c r="B254" s="1" t="str">
        <f t="shared" si="8"/>
        <v/>
      </c>
      <c r="C254" s="11" t="str">
        <f>IF(B254="","",IF(OR('Home Equity Loan Amortization'!$E$20=26,'Home Equity Loan Amortization'!$E$20=52),IF('Home Equity Loan Amortization'!$E$20=26,IF(B254=1,'Home Equity Loan Amortization'!$I$13,C253+14),IF('Home Equity Loan Amortization'!$E$20=52,IF(B254=1,'Home Equity Loan Amortization'!$I$13,C253+7),"n/a")),IF('Home Equity Loan Amortization'!$E$20=24,DATE(YEAR('Home Equity Loan Amortization'!$I$13),MONTH('Home Equity Loan Amortization'!$I$13)+(B254-1)/2+IF(AND(DAY('Home Equity Loan Amortization'!$I$13)&gt;=15,MOD(B254,2)=0),1,0),IF(MOD(B254,2)=0,IF(DAY('Home Equity Loan Amortization'!$I$13)&gt;=15,DAY('Home Equity Loan Amortization'!$I$13)-14,DAY('Home Equity Loan Amortization'!$I$13)+14),DAY('Home Equity Loan Amortization'!$I$13))),IF(DAY(DATE(YEAR('Home Equity Loan Amortization'!$I$13),MONTH('Home Equity Loan Amortization'!$I$13)+B254-1,DAY('Home Equity Loan Amortization'!$I$13)))&lt;&gt;DAY('Home Equity Loan Amortization'!$I$13),DATE(YEAR('Home Equity Loan Amortization'!$I$13),MONTH('Home Equity Loan Amortization'!$I$13)+B254,0),DATE(YEAR('Home Equity Loan Amortization'!$I$13),MONTH('Home Equity Loan Amortization'!$I$13)+B254-1,DAY('Home Equity Loan Amortization'!$I$13))))))</f>
        <v/>
      </c>
      <c r="D254" s="12" t="str">
        <f>IF(B254="","",'Home Equity Loan Amortization'!$I$10)</f>
        <v/>
      </c>
      <c r="E254" s="3" t="str">
        <f>IF(B254="","",ROUND((((1+D254/12)^(12/'Home Equity Loan Amortization'!$E$20))-1)*H253,2))</f>
        <v/>
      </c>
      <c r="F254" s="3" t="str">
        <f t="shared" si="9"/>
        <v/>
      </c>
      <c r="G254" s="1" t="str">
        <f t="shared" si="2"/>
        <v/>
      </c>
      <c r="H254" s="3" t="str">
        <f t="shared" si="3"/>
        <v/>
      </c>
    </row>
    <row r="255" spans="2:8" ht="14.5" x14ac:dyDescent="0.35">
      <c r="B255" s="1" t="str">
        <f t="shared" si="8"/>
        <v/>
      </c>
      <c r="C255" s="11" t="str">
        <f>IF(B255="","",IF(OR('Home Equity Loan Amortization'!$E$20=26,'Home Equity Loan Amortization'!$E$20=52),IF('Home Equity Loan Amortization'!$E$20=26,IF(B255=1,'Home Equity Loan Amortization'!$I$13,C254+14),IF('Home Equity Loan Amortization'!$E$20=52,IF(B255=1,'Home Equity Loan Amortization'!$I$13,C254+7),"n/a")),IF('Home Equity Loan Amortization'!$E$20=24,DATE(YEAR('Home Equity Loan Amortization'!$I$13),MONTH('Home Equity Loan Amortization'!$I$13)+(B255-1)/2+IF(AND(DAY('Home Equity Loan Amortization'!$I$13)&gt;=15,MOD(B255,2)=0),1,0),IF(MOD(B255,2)=0,IF(DAY('Home Equity Loan Amortization'!$I$13)&gt;=15,DAY('Home Equity Loan Amortization'!$I$13)-14,DAY('Home Equity Loan Amortization'!$I$13)+14),DAY('Home Equity Loan Amortization'!$I$13))),IF(DAY(DATE(YEAR('Home Equity Loan Amortization'!$I$13),MONTH('Home Equity Loan Amortization'!$I$13)+B255-1,DAY('Home Equity Loan Amortization'!$I$13)))&lt;&gt;DAY('Home Equity Loan Amortization'!$I$13),DATE(YEAR('Home Equity Loan Amortization'!$I$13),MONTH('Home Equity Loan Amortization'!$I$13)+B255,0),DATE(YEAR('Home Equity Loan Amortization'!$I$13),MONTH('Home Equity Loan Amortization'!$I$13)+B255-1,DAY('Home Equity Loan Amortization'!$I$13))))))</f>
        <v/>
      </c>
      <c r="D255" s="12" t="str">
        <f>IF(B255="","",'Home Equity Loan Amortization'!$I$10)</f>
        <v/>
      </c>
      <c r="E255" s="3" t="str">
        <f>IF(B255="","",ROUND((((1+D255/12)^(12/'Home Equity Loan Amortization'!$E$20))-1)*H254,2))</f>
        <v/>
      </c>
      <c r="F255" s="3" t="str">
        <f t="shared" si="9"/>
        <v/>
      </c>
      <c r="G255" s="1" t="str">
        <f t="shared" si="2"/>
        <v/>
      </c>
      <c r="H255" s="3" t="str">
        <f t="shared" si="3"/>
        <v/>
      </c>
    </row>
    <row r="256" spans="2:8" ht="14.5" x14ac:dyDescent="0.35">
      <c r="B256" s="1" t="str">
        <f t="shared" si="8"/>
        <v/>
      </c>
      <c r="C256" s="11" t="str">
        <f>IF(B256="","",IF(OR('Home Equity Loan Amortization'!$E$20=26,'Home Equity Loan Amortization'!$E$20=52),IF('Home Equity Loan Amortization'!$E$20=26,IF(B256=1,'Home Equity Loan Amortization'!$I$13,C255+14),IF('Home Equity Loan Amortization'!$E$20=52,IF(B256=1,'Home Equity Loan Amortization'!$I$13,C255+7),"n/a")),IF('Home Equity Loan Amortization'!$E$20=24,DATE(YEAR('Home Equity Loan Amortization'!$I$13),MONTH('Home Equity Loan Amortization'!$I$13)+(B256-1)/2+IF(AND(DAY('Home Equity Loan Amortization'!$I$13)&gt;=15,MOD(B256,2)=0),1,0),IF(MOD(B256,2)=0,IF(DAY('Home Equity Loan Amortization'!$I$13)&gt;=15,DAY('Home Equity Loan Amortization'!$I$13)-14,DAY('Home Equity Loan Amortization'!$I$13)+14),DAY('Home Equity Loan Amortization'!$I$13))),IF(DAY(DATE(YEAR('Home Equity Loan Amortization'!$I$13),MONTH('Home Equity Loan Amortization'!$I$13)+B256-1,DAY('Home Equity Loan Amortization'!$I$13)))&lt;&gt;DAY('Home Equity Loan Amortization'!$I$13),DATE(YEAR('Home Equity Loan Amortization'!$I$13),MONTH('Home Equity Loan Amortization'!$I$13)+B256,0),DATE(YEAR('Home Equity Loan Amortization'!$I$13),MONTH('Home Equity Loan Amortization'!$I$13)+B256-1,DAY('Home Equity Loan Amortization'!$I$13))))))</f>
        <v/>
      </c>
      <c r="D256" s="12" t="str">
        <f>IF(B256="","",'Home Equity Loan Amortization'!$I$10)</f>
        <v/>
      </c>
      <c r="E256" s="3" t="str">
        <f>IF(B256="","",ROUND((((1+D256/12)^(12/'Home Equity Loan Amortization'!$E$20))-1)*H255,2))</f>
        <v/>
      </c>
      <c r="F256" s="3" t="str">
        <f t="shared" si="9"/>
        <v/>
      </c>
      <c r="G256" s="1" t="str">
        <f t="shared" si="2"/>
        <v/>
      </c>
      <c r="H256" s="3" t="str">
        <f t="shared" si="3"/>
        <v/>
      </c>
    </row>
    <row r="257" spans="2:8" ht="14.5" x14ac:dyDescent="0.35">
      <c r="B257" s="1" t="str">
        <f t="shared" si="8"/>
        <v/>
      </c>
      <c r="C257" s="11" t="str">
        <f>IF(B257="","",IF(OR('Home Equity Loan Amortization'!$E$20=26,'Home Equity Loan Amortization'!$E$20=52),IF('Home Equity Loan Amortization'!$E$20=26,IF(B257=1,'Home Equity Loan Amortization'!$I$13,C256+14),IF('Home Equity Loan Amortization'!$E$20=52,IF(B257=1,'Home Equity Loan Amortization'!$I$13,C256+7),"n/a")),IF('Home Equity Loan Amortization'!$E$20=24,DATE(YEAR('Home Equity Loan Amortization'!$I$13),MONTH('Home Equity Loan Amortization'!$I$13)+(B257-1)/2+IF(AND(DAY('Home Equity Loan Amortization'!$I$13)&gt;=15,MOD(B257,2)=0),1,0),IF(MOD(B257,2)=0,IF(DAY('Home Equity Loan Amortization'!$I$13)&gt;=15,DAY('Home Equity Loan Amortization'!$I$13)-14,DAY('Home Equity Loan Amortization'!$I$13)+14),DAY('Home Equity Loan Amortization'!$I$13))),IF(DAY(DATE(YEAR('Home Equity Loan Amortization'!$I$13),MONTH('Home Equity Loan Amortization'!$I$13)+B257-1,DAY('Home Equity Loan Amortization'!$I$13)))&lt;&gt;DAY('Home Equity Loan Amortization'!$I$13),DATE(YEAR('Home Equity Loan Amortization'!$I$13),MONTH('Home Equity Loan Amortization'!$I$13)+B257,0),DATE(YEAR('Home Equity Loan Amortization'!$I$13),MONTH('Home Equity Loan Amortization'!$I$13)+B257-1,DAY('Home Equity Loan Amortization'!$I$13))))))</f>
        <v/>
      </c>
      <c r="D257" s="12" t="str">
        <f>IF(B257="","",'Home Equity Loan Amortization'!$I$10)</f>
        <v/>
      </c>
      <c r="E257" s="3" t="str">
        <f>IF(B257="","",ROUND((((1+D257/12)^(12/'Home Equity Loan Amortization'!$E$20))-1)*H256,2))</f>
        <v/>
      </c>
      <c r="F257" s="3" t="str">
        <f t="shared" si="9"/>
        <v/>
      </c>
      <c r="G257" s="1" t="str">
        <f t="shared" si="2"/>
        <v/>
      </c>
      <c r="H257" s="3" t="str">
        <f t="shared" si="3"/>
        <v/>
      </c>
    </row>
    <row r="258" spans="2:8" ht="14.5" x14ac:dyDescent="0.35">
      <c r="B258" s="1" t="str">
        <f t="shared" si="8"/>
        <v/>
      </c>
      <c r="C258" s="11" t="str">
        <f>IF(B258="","",IF(OR('Home Equity Loan Amortization'!$E$20=26,'Home Equity Loan Amortization'!$E$20=52),IF('Home Equity Loan Amortization'!$E$20=26,IF(B258=1,'Home Equity Loan Amortization'!$I$13,C257+14),IF('Home Equity Loan Amortization'!$E$20=52,IF(B258=1,'Home Equity Loan Amortization'!$I$13,C257+7),"n/a")),IF('Home Equity Loan Amortization'!$E$20=24,DATE(YEAR('Home Equity Loan Amortization'!$I$13),MONTH('Home Equity Loan Amortization'!$I$13)+(B258-1)/2+IF(AND(DAY('Home Equity Loan Amortization'!$I$13)&gt;=15,MOD(B258,2)=0),1,0),IF(MOD(B258,2)=0,IF(DAY('Home Equity Loan Amortization'!$I$13)&gt;=15,DAY('Home Equity Loan Amortization'!$I$13)-14,DAY('Home Equity Loan Amortization'!$I$13)+14),DAY('Home Equity Loan Amortization'!$I$13))),IF(DAY(DATE(YEAR('Home Equity Loan Amortization'!$I$13),MONTH('Home Equity Loan Amortization'!$I$13)+B258-1,DAY('Home Equity Loan Amortization'!$I$13)))&lt;&gt;DAY('Home Equity Loan Amortization'!$I$13),DATE(YEAR('Home Equity Loan Amortization'!$I$13),MONTH('Home Equity Loan Amortization'!$I$13)+B258,0),DATE(YEAR('Home Equity Loan Amortization'!$I$13),MONTH('Home Equity Loan Amortization'!$I$13)+B258-1,DAY('Home Equity Loan Amortization'!$I$13))))))</f>
        <v/>
      </c>
      <c r="D258" s="12" t="str">
        <f>IF(B258="","",'Home Equity Loan Amortization'!$I$10)</f>
        <v/>
      </c>
      <c r="E258" s="3" t="str">
        <f>IF(B258="","",ROUND((((1+D258/12)^(12/'Home Equity Loan Amortization'!$E$20))-1)*H257,2))</f>
        <v/>
      </c>
      <c r="F258" s="3" t="str">
        <f t="shared" si="9"/>
        <v/>
      </c>
      <c r="G258" s="1" t="str">
        <f t="shared" si="2"/>
        <v/>
      </c>
      <c r="H258" s="3" t="str">
        <f t="shared" si="3"/>
        <v/>
      </c>
    </row>
    <row r="259" spans="2:8" ht="14.5" x14ac:dyDescent="0.35">
      <c r="B259" s="1" t="str">
        <f t="shared" si="8"/>
        <v/>
      </c>
      <c r="C259" s="11" t="str">
        <f>IF(B259="","",IF(OR('Home Equity Loan Amortization'!$E$20=26,'Home Equity Loan Amortization'!$E$20=52),IF('Home Equity Loan Amortization'!$E$20=26,IF(B259=1,'Home Equity Loan Amortization'!$I$13,C258+14),IF('Home Equity Loan Amortization'!$E$20=52,IF(B259=1,'Home Equity Loan Amortization'!$I$13,C258+7),"n/a")),IF('Home Equity Loan Amortization'!$E$20=24,DATE(YEAR('Home Equity Loan Amortization'!$I$13),MONTH('Home Equity Loan Amortization'!$I$13)+(B259-1)/2+IF(AND(DAY('Home Equity Loan Amortization'!$I$13)&gt;=15,MOD(B259,2)=0),1,0),IF(MOD(B259,2)=0,IF(DAY('Home Equity Loan Amortization'!$I$13)&gt;=15,DAY('Home Equity Loan Amortization'!$I$13)-14,DAY('Home Equity Loan Amortization'!$I$13)+14),DAY('Home Equity Loan Amortization'!$I$13))),IF(DAY(DATE(YEAR('Home Equity Loan Amortization'!$I$13),MONTH('Home Equity Loan Amortization'!$I$13)+B259-1,DAY('Home Equity Loan Amortization'!$I$13)))&lt;&gt;DAY('Home Equity Loan Amortization'!$I$13),DATE(YEAR('Home Equity Loan Amortization'!$I$13),MONTH('Home Equity Loan Amortization'!$I$13)+B259,0),DATE(YEAR('Home Equity Loan Amortization'!$I$13),MONTH('Home Equity Loan Amortization'!$I$13)+B259-1,DAY('Home Equity Loan Amortization'!$I$13))))))</f>
        <v/>
      </c>
      <c r="D259" s="12" t="str">
        <f>IF(B259="","",'Home Equity Loan Amortization'!$I$10)</f>
        <v/>
      </c>
      <c r="E259" s="3" t="str">
        <f>IF(B259="","",ROUND((((1+D259/12)^(12/'Home Equity Loan Amortization'!$E$20))-1)*H258,2))</f>
        <v/>
      </c>
      <c r="F259" s="3" t="str">
        <f t="shared" si="9"/>
        <v/>
      </c>
      <c r="G259" s="1" t="str">
        <f t="shared" si="2"/>
        <v/>
      </c>
      <c r="H259" s="3" t="str">
        <f t="shared" si="3"/>
        <v/>
      </c>
    </row>
    <row r="260" spans="2:8" ht="14.5" x14ac:dyDescent="0.35">
      <c r="B260" s="1" t="str">
        <f t="shared" ref="B260:B323" si="10">IF(H259="","",IF(OR(B259&gt;=nper,ROUND(H259,2)&lt;=0),"",B259+1))</f>
        <v/>
      </c>
      <c r="C260" s="11" t="str">
        <f>IF(B260="","",IF(OR('Home Equity Loan Amortization'!$E$20=26,'Home Equity Loan Amortization'!$E$20=52),IF('Home Equity Loan Amortization'!$E$20=26,IF(B260=1,'Home Equity Loan Amortization'!$I$13,C259+14),IF('Home Equity Loan Amortization'!$E$20=52,IF(B260=1,'Home Equity Loan Amortization'!$I$13,C259+7),"n/a")),IF('Home Equity Loan Amortization'!$E$20=24,DATE(YEAR('Home Equity Loan Amortization'!$I$13),MONTH('Home Equity Loan Amortization'!$I$13)+(B260-1)/2+IF(AND(DAY('Home Equity Loan Amortization'!$I$13)&gt;=15,MOD(B260,2)=0),1,0),IF(MOD(B260,2)=0,IF(DAY('Home Equity Loan Amortization'!$I$13)&gt;=15,DAY('Home Equity Loan Amortization'!$I$13)-14,DAY('Home Equity Loan Amortization'!$I$13)+14),DAY('Home Equity Loan Amortization'!$I$13))),IF(DAY(DATE(YEAR('Home Equity Loan Amortization'!$I$13),MONTH('Home Equity Loan Amortization'!$I$13)+B260-1,DAY('Home Equity Loan Amortization'!$I$13)))&lt;&gt;DAY('Home Equity Loan Amortization'!$I$13),DATE(YEAR('Home Equity Loan Amortization'!$I$13),MONTH('Home Equity Loan Amortization'!$I$13)+B260,0),DATE(YEAR('Home Equity Loan Amortization'!$I$13),MONTH('Home Equity Loan Amortization'!$I$13)+B260-1,DAY('Home Equity Loan Amortization'!$I$13))))))</f>
        <v/>
      </c>
      <c r="D260" s="12" t="str">
        <f>IF(B260="","",'Home Equity Loan Amortization'!$I$10)</f>
        <v/>
      </c>
      <c r="E260" s="3" t="str">
        <f>IF(B260="","",ROUND((((1+D260/12)^(12/'Home Equity Loan Amortization'!$E$20))-1)*H259,2))</f>
        <v/>
      </c>
      <c r="F260" s="3" t="str">
        <f t="shared" ref="F260:F323" si="11">IF(B260="","",IF(B260=nper,H259+E260,MIN(H259+E260,IF(D260=D259,F259,ROUND(-PMT(((1+D260/CP)^(CP/periods_per_year))-1,nper-B260+1,H259),2)))))</f>
        <v/>
      </c>
      <c r="G260" s="1" t="str">
        <f t="shared" si="2"/>
        <v/>
      </c>
      <c r="H260" s="3" t="str">
        <f t="shared" si="3"/>
        <v/>
      </c>
    </row>
    <row r="261" spans="2:8" ht="14.5" x14ac:dyDescent="0.35">
      <c r="B261" s="1" t="str">
        <f t="shared" si="10"/>
        <v/>
      </c>
      <c r="C261" s="11" t="str">
        <f>IF(B261="","",IF(OR('Home Equity Loan Amortization'!$E$20=26,'Home Equity Loan Amortization'!$E$20=52),IF('Home Equity Loan Amortization'!$E$20=26,IF(B261=1,'Home Equity Loan Amortization'!$I$13,C260+14),IF('Home Equity Loan Amortization'!$E$20=52,IF(B261=1,'Home Equity Loan Amortization'!$I$13,C260+7),"n/a")),IF('Home Equity Loan Amortization'!$E$20=24,DATE(YEAR('Home Equity Loan Amortization'!$I$13),MONTH('Home Equity Loan Amortization'!$I$13)+(B261-1)/2+IF(AND(DAY('Home Equity Loan Amortization'!$I$13)&gt;=15,MOD(B261,2)=0),1,0),IF(MOD(B261,2)=0,IF(DAY('Home Equity Loan Amortization'!$I$13)&gt;=15,DAY('Home Equity Loan Amortization'!$I$13)-14,DAY('Home Equity Loan Amortization'!$I$13)+14),DAY('Home Equity Loan Amortization'!$I$13))),IF(DAY(DATE(YEAR('Home Equity Loan Amortization'!$I$13),MONTH('Home Equity Loan Amortization'!$I$13)+B261-1,DAY('Home Equity Loan Amortization'!$I$13)))&lt;&gt;DAY('Home Equity Loan Amortization'!$I$13),DATE(YEAR('Home Equity Loan Amortization'!$I$13),MONTH('Home Equity Loan Amortization'!$I$13)+B261,0),DATE(YEAR('Home Equity Loan Amortization'!$I$13),MONTH('Home Equity Loan Amortization'!$I$13)+B261-1,DAY('Home Equity Loan Amortization'!$I$13))))))</f>
        <v/>
      </c>
      <c r="D261" s="12" t="str">
        <f>IF(B261="","",'Home Equity Loan Amortization'!$I$10)</f>
        <v/>
      </c>
      <c r="E261" s="3" t="str">
        <f>IF(B261="","",ROUND((((1+D261/12)^(12/'Home Equity Loan Amortization'!$E$20))-1)*H260,2))</f>
        <v/>
      </c>
      <c r="F261" s="3" t="str">
        <f t="shared" si="11"/>
        <v/>
      </c>
      <c r="G261" s="1" t="str">
        <f t="shared" si="2"/>
        <v/>
      </c>
      <c r="H261" s="3" t="str">
        <f t="shared" si="3"/>
        <v/>
      </c>
    </row>
    <row r="262" spans="2:8" ht="14.5" x14ac:dyDescent="0.35">
      <c r="B262" s="1" t="str">
        <f t="shared" si="10"/>
        <v/>
      </c>
      <c r="C262" s="11" t="str">
        <f>IF(B262="","",IF(OR('Home Equity Loan Amortization'!$E$20=26,'Home Equity Loan Amortization'!$E$20=52),IF('Home Equity Loan Amortization'!$E$20=26,IF(B262=1,'Home Equity Loan Amortization'!$I$13,C261+14),IF('Home Equity Loan Amortization'!$E$20=52,IF(B262=1,'Home Equity Loan Amortization'!$I$13,C261+7),"n/a")),IF('Home Equity Loan Amortization'!$E$20=24,DATE(YEAR('Home Equity Loan Amortization'!$I$13),MONTH('Home Equity Loan Amortization'!$I$13)+(B262-1)/2+IF(AND(DAY('Home Equity Loan Amortization'!$I$13)&gt;=15,MOD(B262,2)=0),1,0),IF(MOD(B262,2)=0,IF(DAY('Home Equity Loan Amortization'!$I$13)&gt;=15,DAY('Home Equity Loan Amortization'!$I$13)-14,DAY('Home Equity Loan Amortization'!$I$13)+14),DAY('Home Equity Loan Amortization'!$I$13))),IF(DAY(DATE(YEAR('Home Equity Loan Amortization'!$I$13),MONTH('Home Equity Loan Amortization'!$I$13)+B262-1,DAY('Home Equity Loan Amortization'!$I$13)))&lt;&gt;DAY('Home Equity Loan Amortization'!$I$13),DATE(YEAR('Home Equity Loan Amortization'!$I$13),MONTH('Home Equity Loan Amortization'!$I$13)+B262,0),DATE(YEAR('Home Equity Loan Amortization'!$I$13),MONTH('Home Equity Loan Amortization'!$I$13)+B262-1,DAY('Home Equity Loan Amortization'!$I$13))))))</f>
        <v/>
      </c>
      <c r="D262" s="12" t="str">
        <f>IF(B262="","",'Home Equity Loan Amortization'!$I$10)</f>
        <v/>
      </c>
      <c r="E262" s="3" t="str">
        <f>IF(B262="","",ROUND((((1+D262/12)^(12/'Home Equity Loan Amortization'!$E$20))-1)*H261,2))</f>
        <v/>
      </c>
      <c r="F262" s="3" t="str">
        <f t="shared" si="11"/>
        <v/>
      </c>
      <c r="G262" s="1" t="str">
        <f t="shared" si="2"/>
        <v/>
      </c>
      <c r="H262" s="3" t="str">
        <f t="shared" si="3"/>
        <v/>
      </c>
    </row>
    <row r="263" spans="2:8" ht="14.5" x14ac:dyDescent="0.35">
      <c r="B263" s="1" t="str">
        <f t="shared" si="10"/>
        <v/>
      </c>
      <c r="C263" s="11" t="str">
        <f>IF(B263="","",IF(OR('Home Equity Loan Amortization'!$E$20=26,'Home Equity Loan Amortization'!$E$20=52),IF('Home Equity Loan Amortization'!$E$20=26,IF(B263=1,'Home Equity Loan Amortization'!$I$13,C262+14),IF('Home Equity Loan Amortization'!$E$20=52,IF(B263=1,'Home Equity Loan Amortization'!$I$13,C262+7),"n/a")),IF('Home Equity Loan Amortization'!$E$20=24,DATE(YEAR('Home Equity Loan Amortization'!$I$13),MONTH('Home Equity Loan Amortization'!$I$13)+(B263-1)/2+IF(AND(DAY('Home Equity Loan Amortization'!$I$13)&gt;=15,MOD(B263,2)=0),1,0),IF(MOD(B263,2)=0,IF(DAY('Home Equity Loan Amortization'!$I$13)&gt;=15,DAY('Home Equity Loan Amortization'!$I$13)-14,DAY('Home Equity Loan Amortization'!$I$13)+14),DAY('Home Equity Loan Amortization'!$I$13))),IF(DAY(DATE(YEAR('Home Equity Loan Amortization'!$I$13),MONTH('Home Equity Loan Amortization'!$I$13)+B263-1,DAY('Home Equity Loan Amortization'!$I$13)))&lt;&gt;DAY('Home Equity Loan Amortization'!$I$13),DATE(YEAR('Home Equity Loan Amortization'!$I$13),MONTH('Home Equity Loan Amortization'!$I$13)+B263,0),DATE(YEAR('Home Equity Loan Amortization'!$I$13),MONTH('Home Equity Loan Amortization'!$I$13)+B263-1,DAY('Home Equity Loan Amortization'!$I$13))))))</f>
        <v/>
      </c>
      <c r="D263" s="12" t="str">
        <f>IF(B263="","",'Home Equity Loan Amortization'!$I$10)</f>
        <v/>
      </c>
      <c r="E263" s="3" t="str">
        <f>IF(B263="","",ROUND((((1+D263/12)^(12/'Home Equity Loan Amortization'!$E$20))-1)*H262,2))</f>
        <v/>
      </c>
      <c r="F263" s="3" t="str">
        <f t="shared" si="11"/>
        <v/>
      </c>
      <c r="G263" s="1" t="str">
        <f t="shared" si="2"/>
        <v/>
      </c>
      <c r="H263" s="3" t="str">
        <f t="shared" si="3"/>
        <v/>
      </c>
    </row>
    <row r="264" spans="2:8" ht="14.5" x14ac:dyDescent="0.35">
      <c r="B264" s="1" t="str">
        <f t="shared" si="10"/>
        <v/>
      </c>
      <c r="C264" s="11" t="str">
        <f>IF(B264="","",IF(OR('Home Equity Loan Amortization'!$E$20=26,'Home Equity Loan Amortization'!$E$20=52),IF('Home Equity Loan Amortization'!$E$20=26,IF(B264=1,'Home Equity Loan Amortization'!$I$13,C263+14),IF('Home Equity Loan Amortization'!$E$20=52,IF(B264=1,'Home Equity Loan Amortization'!$I$13,C263+7),"n/a")),IF('Home Equity Loan Amortization'!$E$20=24,DATE(YEAR('Home Equity Loan Amortization'!$I$13),MONTH('Home Equity Loan Amortization'!$I$13)+(B264-1)/2+IF(AND(DAY('Home Equity Loan Amortization'!$I$13)&gt;=15,MOD(B264,2)=0),1,0),IF(MOD(B264,2)=0,IF(DAY('Home Equity Loan Amortization'!$I$13)&gt;=15,DAY('Home Equity Loan Amortization'!$I$13)-14,DAY('Home Equity Loan Amortization'!$I$13)+14),DAY('Home Equity Loan Amortization'!$I$13))),IF(DAY(DATE(YEAR('Home Equity Loan Amortization'!$I$13),MONTH('Home Equity Loan Amortization'!$I$13)+B264-1,DAY('Home Equity Loan Amortization'!$I$13)))&lt;&gt;DAY('Home Equity Loan Amortization'!$I$13),DATE(YEAR('Home Equity Loan Amortization'!$I$13),MONTH('Home Equity Loan Amortization'!$I$13)+B264,0),DATE(YEAR('Home Equity Loan Amortization'!$I$13),MONTH('Home Equity Loan Amortization'!$I$13)+B264-1,DAY('Home Equity Loan Amortization'!$I$13))))))</f>
        <v/>
      </c>
      <c r="D264" s="12" t="str">
        <f>IF(B264="","",'Home Equity Loan Amortization'!$I$10)</f>
        <v/>
      </c>
      <c r="E264" s="3" t="str">
        <f>IF(B264="","",ROUND((((1+D264/12)^(12/'Home Equity Loan Amortization'!$E$20))-1)*H263,2))</f>
        <v/>
      </c>
      <c r="F264" s="3" t="str">
        <f t="shared" si="11"/>
        <v/>
      </c>
      <c r="G264" s="1" t="str">
        <f t="shared" si="2"/>
        <v/>
      </c>
      <c r="H264" s="3" t="str">
        <f t="shared" si="3"/>
        <v/>
      </c>
    </row>
    <row r="265" spans="2:8" ht="14.5" x14ac:dyDescent="0.35">
      <c r="B265" s="1" t="str">
        <f t="shared" si="10"/>
        <v/>
      </c>
      <c r="C265" s="11" t="str">
        <f>IF(B265="","",IF(OR('Home Equity Loan Amortization'!$E$20=26,'Home Equity Loan Amortization'!$E$20=52),IF('Home Equity Loan Amortization'!$E$20=26,IF(B265=1,'Home Equity Loan Amortization'!$I$13,C264+14),IF('Home Equity Loan Amortization'!$E$20=52,IF(B265=1,'Home Equity Loan Amortization'!$I$13,C264+7),"n/a")),IF('Home Equity Loan Amortization'!$E$20=24,DATE(YEAR('Home Equity Loan Amortization'!$I$13),MONTH('Home Equity Loan Amortization'!$I$13)+(B265-1)/2+IF(AND(DAY('Home Equity Loan Amortization'!$I$13)&gt;=15,MOD(B265,2)=0),1,0),IF(MOD(B265,2)=0,IF(DAY('Home Equity Loan Amortization'!$I$13)&gt;=15,DAY('Home Equity Loan Amortization'!$I$13)-14,DAY('Home Equity Loan Amortization'!$I$13)+14),DAY('Home Equity Loan Amortization'!$I$13))),IF(DAY(DATE(YEAR('Home Equity Loan Amortization'!$I$13),MONTH('Home Equity Loan Amortization'!$I$13)+B265-1,DAY('Home Equity Loan Amortization'!$I$13)))&lt;&gt;DAY('Home Equity Loan Amortization'!$I$13),DATE(YEAR('Home Equity Loan Amortization'!$I$13),MONTH('Home Equity Loan Amortization'!$I$13)+B265,0),DATE(YEAR('Home Equity Loan Amortization'!$I$13),MONTH('Home Equity Loan Amortization'!$I$13)+B265-1,DAY('Home Equity Loan Amortization'!$I$13))))))</f>
        <v/>
      </c>
      <c r="D265" s="12" t="str">
        <f>IF(B265="","",'Home Equity Loan Amortization'!$I$10)</f>
        <v/>
      </c>
      <c r="E265" s="3" t="str">
        <f>IF(B265="","",ROUND((((1+D265/12)^(12/'Home Equity Loan Amortization'!$E$20))-1)*H264,2))</f>
        <v/>
      </c>
      <c r="F265" s="3" t="str">
        <f t="shared" si="11"/>
        <v/>
      </c>
      <c r="G265" s="1" t="str">
        <f t="shared" si="2"/>
        <v/>
      </c>
      <c r="H265" s="3" t="str">
        <f t="shared" si="3"/>
        <v/>
      </c>
    </row>
    <row r="266" spans="2:8" ht="14.5" x14ac:dyDescent="0.35">
      <c r="B266" s="1" t="str">
        <f t="shared" si="10"/>
        <v/>
      </c>
      <c r="C266" s="11" t="str">
        <f>IF(B266="","",IF(OR('Home Equity Loan Amortization'!$E$20=26,'Home Equity Loan Amortization'!$E$20=52),IF('Home Equity Loan Amortization'!$E$20=26,IF(B266=1,'Home Equity Loan Amortization'!$I$13,C265+14),IF('Home Equity Loan Amortization'!$E$20=52,IF(B266=1,'Home Equity Loan Amortization'!$I$13,C265+7),"n/a")),IF('Home Equity Loan Amortization'!$E$20=24,DATE(YEAR('Home Equity Loan Amortization'!$I$13),MONTH('Home Equity Loan Amortization'!$I$13)+(B266-1)/2+IF(AND(DAY('Home Equity Loan Amortization'!$I$13)&gt;=15,MOD(B266,2)=0),1,0),IF(MOD(B266,2)=0,IF(DAY('Home Equity Loan Amortization'!$I$13)&gt;=15,DAY('Home Equity Loan Amortization'!$I$13)-14,DAY('Home Equity Loan Amortization'!$I$13)+14),DAY('Home Equity Loan Amortization'!$I$13))),IF(DAY(DATE(YEAR('Home Equity Loan Amortization'!$I$13),MONTH('Home Equity Loan Amortization'!$I$13)+B266-1,DAY('Home Equity Loan Amortization'!$I$13)))&lt;&gt;DAY('Home Equity Loan Amortization'!$I$13),DATE(YEAR('Home Equity Loan Amortization'!$I$13),MONTH('Home Equity Loan Amortization'!$I$13)+B266,0),DATE(YEAR('Home Equity Loan Amortization'!$I$13),MONTH('Home Equity Loan Amortization'!$I$13)+B266-1,DAY('Home Equity Loan Amortization'!$I$13))))))</f>
        <v/>
      </c>
      <c r="D266" s="12" t="str">
        <f>IF(B266="","",'Home Equity Loan Amortization'!$I$10)</f>
        <v/>
      </c>
      <c r="E266" s="3" t="str">
        <f>IF(B266="","",ROUND((((1+D266/12)^(12/'Home Equity Loan Amortization'!$E$20))-1)*H265,2))</f>
        <v/>
      </c>
      <c r="F266" s="3" t="str">
        <f t="shared" si="11"/>
        <v/>
      </c>
      <c r="G266" s="1" t="str">
        <f t="shared" si="2"/>
        <v/>
      </c>
      <c r="H266" s="3" t="str">
        <f t="shared" si="3"/>
        <v/>
      </c>
    </row>
    <row r="267" spans="2:8" ht="14.5" x14ac:dyDescent="0.35">
      <c r="B267" s="1" t="str">
        <f t="shared" si="10"/>
        <v/>
      </c>
      <c r="C267" s="11" t="str">
        <f>IF(B267="","",IF(OR('Home Equity Loan Amortization'!$E$20=26,'Home Equity Loan Amortization'!$E$20=52),IF('Home Equity Loan Amortization'!$E$20=26,IF(B267=1,'Home Equity Loan Amortization'!$I$13,C266+14),IF('Home Equity Loan Amortization'!$E$20=52,IF(B267=1,'Home Equity Loan Amortization'!$I$13,C266+7),"n/a")),IF('Home Equity Loan Amortization'!$E$20=24,DATE(YEAR('Home Equity Loan Amortization'!$I$13),MONTH('Home Equity Loan Amortization'!$I$13)+(B267-1)/2+IF(AND(DAY('Home Equity Loan Amortization'!$I$13)&gt;=15,MOD(B267,2)=0),1,0),IF(MOD(B267,2)=0,IF(DAY('Home Equity Loan Amortization'!$I$13)&gt;=15,DAY('Home Equity Loan Amortization'!$I$13)-14,DAY('Home Equity Loan Amortization'!$I$13)+14),DAY('Home Equity Loan Amortization'!$I$13))),IF(DAY(DATE(YEAR('Home Equity Loan Amortization'!$I$13),MONTH('Home Equity Loan Amortization'!$I$13)+B267-1,DAY('Home Equity Loan Amortization'!$I$13)))&lt;&gt;DAY('Home Equity Loan Amortization'!$I$13),DATE(YEAR('Home Equity Loan Amortization'!$I$13),MONTH('Home Equity Loan Amortization'!$I$13)+B267,0),DATE(YEAR('Home Equity Loan Amortization'!$I$13),MONTH('Home Equity Loan Amortization'!$I$13)+B267-1,DAY('Home Equity Loan Amortization'!$I$13))))))</f>
        <v/>
      </c>
      <c r="D267" s="12" t="str">
        <f>IF(B267="","",'Home Equity Loan Amortization'!$I$10)</f>
        <v/>
      </c>
      <c r="E267" s="3" t="str">
        <f>IF(B267="","",ROUND((((1+D267/12)^(12/'Home Equity Loan Amortization'!$E$20))-1)*H266,2))</f>
        <v/>
      </c>
      <c r="F267" s="3" t="str">
        <f t="shared" si="11"/>
        <v/>
      </c>
      <c r="G267" s="1" t="str">
        <f t="shared" si="2"/>
        <v/>
      </c>
      <c r="H267" s="3" t="str">
        <f t="shared" si="3"/>
        <v/>
      </c>
    </row>
    <row r="268" spans="2:8" ht="14.5" x14ac:dyDescent="0.35">
      <c r="B268" s="1" t="str">
        <f t="shared" si="10"/>
        <v/>
      </c>
      <c r="C268" s="11" t="str">
        <f>IF(B268="","",IF(OR('Home Equity Loan Amortization'!$E$20=26,'Home Equity Loan Amortization'!$E$20=52),IF('Home Equity Loan Amortization'!$E$20=26,IF(B268=1,'Home Equity Loan Amortization'!$I$13,C267+14),IF('Home Equity Loan Amortization'!$E$20=52,IF(B268=1,'Home Equity Loan Amortization'!$I$13,C267+7),"n/a")),IF('Home Equity Loan Amortization'!$E$20=24,DATE(YEAR('Home Equity Loan Amortization'!$I$13),MONTH('Home Equity Loan Amortization'!$I$13)+(B268-1)/2+IF(AND(DAY('Home Equity Loan Amortization'!$I$13)&gt;=15,MOD(B268,2)=0),1,0),IF(MOD(B268,2)=0,IF(DAY('Home Equity Loan Amortization'!$I$13)&gt;=15,DAY('Home Equity Loan Amortization'!$I$13)-14,DAY('Home Equity Loan Amortization'!$I$13)+14),DAY('Home Equity Loan Amortization'!$I$13))),IF(DAY(DATE(YEAR('Home Equity Loan Amortization'!$I$13),MONTH('Home Equity Loan Amortization'!$I$13)+B268-1,DAY('Home Equity Loan Amortization'!$I$13)))&lt;&gt;DAY('Home Equity Loan Amortization'!$I$13),DATE(YEAR('Home Equity Loan Amortization'!$I$13),MONTH('Home Equity Loan Amortization'!$I$13)+B268,0),DATE(YEAR('Home Equity Loan Amortization'!$I$13),MONTH('Home Equity Loan Amortization'!$I$13)+B268-1,DAY('Home Equity Loan Amortization'!$I$13))))))</f>
        <v/>
      </c>
      <c r="D268" s="12" t="str">
        <f>IF(B268="","",'Home Equity Loan Amortization'!$I$10)</f>
        <v/>
      </c>
      <c r="E268" s="3" t="str">
        <f>IF(B268="","",ROUND((((1+D268/12)^(12/'Home Equity Loan Amortization'!$E$20))-1)*H267,2))</f>
        <v/>
      </c>
      <c r="F268" s="3" t="str">
        <f t="shared" si="11"/>
        <v/>
      </c>
      <c r="G268" s="1" t="str">
        <f t="shared" si="2"/>
        <v/>
      </c>
      <c r="H268" s="3" t="str">
        <f t="shared" si="3"/>
        <v/>
      </c>
    </row>
    <row r="269" spans="2:8" ht="14.5" x14ac:dyDescent="0.35">
      <c r="B269" s="1" t="str">
        <f t="shared" si="10"/>
        <v/>
      </c>
      <c r="C269" s="11" t="str">
        <f>IF(B269="","",IF(OR('Home Equity Loan Amortization'!$E$20=26,'Home Equity Loan Amortization'!$E$20=52),IF('Home Equity Loan Amortization'!$E$20=26,IF(B269=1,'Home Equity Loan Amortization'!$I$13,C268+14),IF('Home Equity Loan Amortization'!$E$20=52,IF(B269=1,'Home Equity Loan Amortization'!$I$13,C268+7),"n/a")),IF('Home Equity Loan Amortization'!$E$20=24,DATE(YEAR('Home Equity Loan Amortization'!$I$13),MONTH('Home Equity Loan Amortization'!$I$13)+(B269-1)/2+IF(AND(DAY('Home Equity Loan Amortization'!$I$13)&gt;=15,MOD(B269,2)=0),1,0),IF(MOD(B269,2)=0,IF(DAY('Home Equity Loan Amortization'!$I$13)&gt;=15,DAY('Home Equity Loan Amortization'!$I$13)-14,DAY('Home Equity Loan Amortization'!$I$13)+14),DAY('Home Equity Loan Amortization'!$I$13))),IF(DAY(DATE(YEAR('Home Equity Loan Amortization'!$I$13),MONTH('Home Equity Loan Amortization'!$I$13)+B269-1,DAY('Home Equity Loan Amortization'!$I$13)))&lt;&gt;DAY('Home Equity Loan Amortization'!$I$13),DATE(YEAR('Home Equity Loan Amortization'!$I$13),MONTH('Home Equity Loan Amortization'!$I$13)+B269,0),DATE(YEAR('Home Equity Loan Amortization'!$I$13),MONTH('Home Equity Loan Amortization'!$I$13)+B269-1,DAY('Home Equity Loan Amortization'!$I$13))))))</f>
        <v/>
      </c>
      <c r="D269" s="12" t="str">
        <f>IF(B269="","",'Home Equity Loan Amortization'!$I$10)</f>
        <v/>
      </c>
      <c r="E269" s="3" t="str">
        <f>IF(B269="","",ROUND((((1+D269/12)^(12/'Home Equity Loan Amortization'!$E$20))-1)*H268,2))</f>
        <v/>
      </c>
      <c r="F269" s="3" t="str">
        <f t="shared" si="11"/>
        <v/>
      </c>
      <c r="G269" s="1" t="str">
        <f t="shared" si="2"/>
        <v/>
      </c>
      <c r="H269" s="3" t="str">
        <f t="shared" si="3"/>
        <v/>
      </c>
    </row>
    <row r="270" spans="2:8" ht="14.5" x14ac:dyDescent="0.35">
      <c r="B270" s="1" t="str">
        <f t="shared" si="10"/>
        <v/>
      </c>
      <c r="C270" s="11" t="str">
        <f>IF(B270="","",IF(OR('Home Equity Loan Amortization'!$E$20=26,'Home Equity Loan Amortization'!$E$20=52),IF('Home Equity Loan Amortization'!$E$20=26,IF(B270=1,'Home Equity Loan Amortization'!$I$13,C269+14),IF('Home Equity Loan Amortization'!$E$20=52,IF(B270=1,'Home Equity Loan Amortization'!$I$13,C269+7),"n/a")),IF('Home Equity Loan Amortization'!$E$20=24,DATE(YEAR('Home Equity Loan Amortization'!$I$13),MONTH('Home Equity Loan Amortization'!$I$13)+(B270-1)/2+IF(AND(DAY('Home Equity Loan Amortization'!$I$13)&gt;=15,MOD(B270,2)=0),1,0),IF(MOD(B270,2)=0,IF(DAY('Home Equity Loan Amortization'!$I$13)&gt;=15,DAY('Home Equity Loan Amortization'!$I$13)-14,DAY('Home Equity Loan Amortization'!$I$13)+14),DAY('Home Equity Loan Amortization'!$I$13))),IF(DAY(DATE(YEAR('Home Equity Loan Amortization'!$I$13),MONTH('Home Equity Loan Amortization'!$I$13)+B270-1,DAY('Home Equity Loan Amortization'!$I$13)))&lt;&gt;DAY('Home Equity Loan Amortization'!$I$13),DATE(YEAR('Home Equity Loan Amortization'!$I$13),MONTH('Home Equity Loan Amortization'!$I$13)+B270,0),DATE(YEAR('Home Equity Loan Amortization'!$I$13),MONTH('Home Equity Loan Amortization'!$I$13)+B270-1,DAY('Home Equity Loan Amortization'!$I$13))))))</f>
        <v/>
      </c>
      <c r="D270" s="12" t="str">
        <f>IF(B270="","",'Home Equity Loan Amortization'!$I$10)</f>
        <v/>
      </c>
      <c r="E270" s="3" t="str">
        <f>IF(B270="","",ROUND((((1+D270/12)^(12/'Home Equity Loan Amortization'!$E$20))-1)*H269,2))</f>
        <v/>
      </c>
      <c r="F270" s="3" t="str">
        <f t="shared" si="11"/>
        <v/>
      </c>
      <c r="G270" s="1" t="str">
        <f t="shared" si="2"/>
        <v/>
      </c>
      <c r="H270" s="3" t="str">
        <f t="shared" si="3"/>
        <v/>
      </c>
    </row>
    <row r="271" spans="2:8" ht="14.5" x14ac:dyDescent="0.35">
      <c r="B271" s="1" t="str">
        <f t="shared" si="10"/>
        <v/>
      </c>
      <c r="C271" s="11" t="str">
        <f>IF(B271="","",IF(OR('Home Equity Loan Amortization'!$E$20=26,'Home Equity Loan Amortization'!$E$20=52),IF('Home Equity Loan Amortization'!$E$20=26,IF(B271=1,'Home Equity Loan Amortization'!$I$13,C270+14),IF('Home Equity Loan Amortization'!$E$20=52,IF(B271=1,'Home Equity Loan Amortization'!$I$13,C270+7),"n/a")),IF('Home Equity Loan Amortization'!$E$20=24,DATE(YEAR('Home Equity Loan Amortization'!$I$13),MONTH('Home Equity Loan Amortization'!$I$13)+(B271-1)/2+IF(AND(DAY('Home Equity Loan Amortization'!$I$13)&gt;=15,MOD(B271,2)=0),1,0),IF(MOD(B271,2)=0,IF(DAY('Home Equity Loan Amortization'!$I$13)&gt;=15,DAY('Home Equity Loan Amortization'!$I$13)-14,DAY('Home Equity Loan Amortization'!$I$13)+14),DAY('Home Equity Loan Amortization'!$I$13))),IF(DAY(DATE(YEAR('Home Equity Loan Amortization'!$I$13),MONTH('Home Equity Loan Amortization'!$I$13)+B271-1,DAY('Home Equity Loan Amortization'!$I$13)))&lt;&gt;DAY('Home Equity Loan Amortization'!$I$13),DATE(YEAR('Home Equity Loan Amortization'!$I$13),MONTH('Home Equity Loan Amortization'!$I$13)+B271,0),DATE(YEAR('Home Equity Loan Amortization'!$I$13),MONTH('Home Equity Loan Amortization'!$I$13)+B271-1,DAY('Home Equity Loan Amortization'!$I$13))))))</f>
        <v/>
      </c>
      <c r="D271" s="12" t="str">
        <f>IF(B271="","",'Home Equity Loan Amortization'!$I$10)</f>
        <v/>
      </c>
      <c r="E271" s="3" t="str">
        <f>IF(B271="","",ROUND((((1+D271/12)^(12/'Home Equity Loan Amortization'!$E$20))-1)*H270,2))</f>
        <v/>
      </c>
      <c r="F271" s="3" t="str">
        <f t="shared" si="11"/>
        <v/>
      </c>
      <c r="G271" s="1" t="str">
        <f t="shared" si="2"/>
        <v/>
      </c>
      <c r="H271" s="3" t="str">
        <f t="shared" si="3"/>
        <v/>
      </c>
    </row>
    <row r="272" spans="2:8" ht="14.5" x14ac:dyDescent="0.35">
      <c r="B272" s="1" t="str">
        <f t="shared" si="10"/>
        <v/>
      </c>
      <c r="C272" s="11" t="str">
        <f>IF(B272="","",IF(OR('Home Equity Loan Amortization'!$E$20=26,'Home Equity Loan Amortization'!$E$20=52),IF('Home Equity Loan Amortization'!$E$20=26,IF(B272=1,'Home Equity Loan Amortization'!$I$13,C271+14),IF('Home Equity Loan Amortization'!$E$20=52,IF(B272=1,'Home Equity Loan Amortization'!$I$13,C271+7),"n/a")),IF('Home Equity Loan Amortization'!$E$20=24,DATE(YEAR('Home Equity Loan Amortization'!$I$13),MONTH('Home Equity Loan Amortization'!$I$13)+(B272-1)/2+IF(AND(DAY('Home Equity Loan Amortization'!$I$13)&gt;=15,MOD(B272,2)=0),1,0),IF(MOD(B272,2)=0,IF(DAY('Home Equity Loan Amortization'!$I$13)&gt;=15,DAY('Home Equity Loan Amortization'!$I$13)-14,DAY('Home Equity Loan Amortization'!$I$13)+14),DAY('Home Equity Loan Amortization'!$I$13))),IF(DAY(DATE(YEAR('Home Equity Loan Amortization'!$I$13),MONTH('Home Equity Loan Amortization'!$I$13)+B272-1,DAY('Home Equity Loan Amortization'!$I$13)))&lt;&gt;DAY('Home Equity Loan Amortization'!$I$13),DATE(YEAR('Home Equity Loan Amortization'!$I$13),MONTH('Home Equity Loan Amortization'!$I$13)+B272,0),DATE(YEAR('Home Equity Loan Amortization'!$I$13),MONTH('Home Equity Loan Amortization'!$I$13)+B272-1,DAY('Home Equity Loan Amortization'!$I$13))))))</f>
        <v/>
      </c>
      <c r="D272" s="12" t="str">
        <f>IF(B272="","",'Home Equity Loan Amortization'!$I$10)</f>
        <v/>
      </c>
      <c r="E272" s="3" t="str">
        <f>IF(B272="","",ROUND((((1+D272/12)^(12/'Home Equity Loan Amortization'!$E$20))-1)*H271,2))</f>
        <v/>
      </c>
      <c r="F272" s="3" t="str">
        <f t="shared" si="11"/>
        <v/>
      </c>
      <c r="G272" s="1" t="str">
        <f t="shared" si="2"/>
        <v/>
      </c>
      <c r="H272" s="3" t="str">
        <f t="shared" si="3"/>
        <v/>
      </c>
    </row>
    <row r="273" spans="2:8" ht="14.5" x14ac:dyDescent="0.35">
      <c r="B273" s="1" t="str">
        <f t="shared" si="10"/>
        <v/>
      </c>
      <c r="C273" s="11" t="str">
        <f>IF(B273="","",IF(OR('Home Equity Loan Amortization'!$E$20=26,'Home Equity Loan Amortization'!$E$20=52),IF('Home Equity Loan Amortization'!$E$20=26,IF(B273=1,'Home Equity Loan Amortization'!$I$13,C272+14),IF('Home Equity Loan Amortization'!$E$20=52,IF(B273=1,'Home Equity Loan Amortization'!$I$13,C272+7),"n/a")),IF('Home Equity Loan Amortization'!$E$20=24,DATE(YEAR('Home Equity Loan Amortization'!$I$13),MONTH('Home Equity Loan Amortization'!$I$13)+(B273-1)/2+IF(AND(DAY('Home Equity Loan Amortization'!$I$13)&gt;=15,MOD(B273,2)=0),1,0),IF(MOD(B273,2)=0,IF(DAY('Home Equity Loan Amortization'!$I$13)&gt;=15,DAY('Home Equity Loan Amortization'!$I$13)-14,DAY('Home Equity Loan Amortization'!$I$13)+14),DAY('Home Equity Loan Amortization'!$I$13))),IF(DAY(DATE(YEAR('Home Equity Loan Amortization'!$I$13),MONTH('Home Equity Loan Amortization'!$I$13)+B273-1,DAY('Home Equity Loan Amortization'!$I$13)))&lt;&gt;DAY('Home Equity Loan Amortization'!$I$13),DATE(YEAR('Home Equity Loan Amortization'!$I$13),MONTH('Home Equity Loan Amortization'!$I$13)+B273,0),DATE(YEAR('Home Equity Loan Amortization'!$I$13),MONTH('Home Equity Loan Amortization'!$I$13)+B273-1,DAY('Home Equity Loan Amortization'!$I$13))))))</f>
        <v/>
      </c>
      <c r="D273" s="12" t="str">
        <f>IF(B273="","",'Home Equity Loan Amortization'!$I$10)</f>
        <v/>
      </c>
      <c r="E273" s="3" t="str">
        <f>IF(B273="","",ROUND((((1+D273/12)^(12/'Home Equity Loan Amortization'!$E$20))-1)*H272,2))</f>
        <v/>
      </c>
      <c r="F273" s="3" t="str">
        <f t="shared" si="11"/>
        <v/>
      </c>
      <c r="G273" s="1" t="str">
        <f t="shared" si="2"/>
        <v/>
      </c>
      <c r="H273" s="3" t="str">
        <f t="shared" si="3"/>
        <v/>
      </c>
    </row>
    <row r="274" spans="2:8" ht="14.5" x14ac:dyDescent="0.35">
      <c r="B274" s="1" t="str">
        <f t="shared" si="10"/>
        <v/>
      </c>
      <c r="C274" s="11" t="str">
        <f>IF(B274="","",IF(OR('Home Equity Loan Amortization'!$E$20=26,'Home Equity Loan Amortization'!$E$20=52),IF('Home Equity Loan Amortization'!$E$20=26,IF(B274=1,'Home Equity Loan Amortization'!$I$13,C273+14),IF('Home Equity Loan Amortization'!$E$20=52,IF(B274=1,'Home Equity Loan Amortization'!$I$13,C273+7),"n/a")),IF('Home Equity Loan Amortization'!$E$20=24,DATE(YEAR('Home Equity Loan Amortization'!$I$13),MONTH('Home Equity Loan Amortization'!$I$13)+(B274-1)/2+IF(AND(DAY('Home Equity Loan Amortization'!$I$13)&gt;=15,MOD(B274,2)=0),1,0),IF(MOD(B274,2)=0,IF(DAY('Home Equity Loan Amortization'!$I$13)&gt;=15,DAY('Home Equity Loan Amortization'!$I$13)-14,DAY('Home Equity Loan Amortization'!$I$13)+14),DAY('Home Equity Loan Amortization'!$I$13))),IF(DAY(DATE(YEAR('Home Equity Loan Amortization'!$I$13),MONTH('Home Equity Loan Amortization'!$I$13)+B274-1,DAY('Home Equity Loan Amortization'!$I$13)))&lt;&gt;DAY('Home Equity Loan Amortization'!$I$13),DATE(YEAR('Home Equity Loan Amortization'!$I$13),MONTH('Home Equity Loan Amortization'!$I$13)+B274,0),DATE(YEAR('Home Equity Loan Amortization'!$I$13),MONTH('Home Equity Loan Amortization'!$I$13)+B274-1,DAY('Home Equity Loan Amortization'!$I$13))))))</f>
        <v/>
      </c>
      <c r="D274" s="12" t="str">
        <f>IF(B274="","",'Home Equity Loan Amortization'!$I$10)</f>
        <v/>
      </c>
      <c r="E274" s="3" t="str">
        <f>IF(B274="","",ROUND((((1+D274/12)^(12/'Home Equity Loan Amortization'!$E$20))-1)*H273,2))</f>
        <v/>
      </c>
      <c r="F274" s="3" t="str">
        <f t="shared" si="11"/>
        <v/>
      </c>
      <c r="G274" s="1" t="str">
        <f t="shared" si="2"/>
        <v/>
      </c>
      <c r="H274" s="3" t="str">
        <f t="shared" si="3"/>
        <v/>
      </c>
    </row>
    <row r="275" spans="2:8" ht="14.5" x14ac:dyDescent="0.35">
      <c r="B275" s="1" t="str">
        <f t="shared" si="10"/>
        <v/>
      </c>
      <c r="C275" s="11" t="str">
        <f>IF(B275="","",IF(OR('Home Equity Loan Amortization'!$E$20=26,'Home Equity Loan Amortization'!$E$20=52),IF('Home Equity Loan Amortization'!$E$20=26,IF(B275=1,'Home Equity Loan Amortization'!$I$13,C274+14),IF('Home Equity Loan Amortization'!$E$20=52,IF(B275=1,'Home Equity Loan Amortization'!$I$13,C274+7),"n/a")),IF('Home Equity Loan Amortization'!$E$20=24,DATE(YEAR('Home Equity Loan Amortization'!$I$13),MONTH('Home Equity Loan Amortization'!$I$13)+(B275-1)/2+IF(AND(DAY('Home Equity Loan Amortization'!$I$13)&gt;=15,MOD(B275,2)=0),1,0),IF(MOD(B275,2)=0,IF(DAY('Home Equity Loan Amortization'!$I$13)&gt;=15,DAY('Home Equity Loan Amortization'!$I$13)-14,DAY('Home Equity Loan Amortization'!$I$13)+14),DAY('Home Equity Loan Amortization'!$I$13))),IF(DAY(DATE(YEAR('Home Equity Loan Amortization'!$I$13),MONTH('Home Equity Loan Amortization'!$I$13)+B275-1,DAY('Home Equity Loan Amortization'!$I$13)))&lt;&gt;DAY('Home Equity Loan Amortization'!$I$13),DATE(YEAR('Home Equity Loan Amortization'!$I$13),MONTH('Home Equity Loan Amortization'!$I$13)+B275,0),DATE(YEAR('Home Equity Loan Amortization'!$I$13),MONTH('Home Equity Loan Amortization'!$I$13)+B275-1,DAY('Home Equity Loan Amortization'!$I$13))))))</f>
        <v/>
      </c>
      <c r="D275" s="12" t="str">
        <f>IF(B275="","",'Home Equity Loan Amortization'!$I$10)</f>
        <v/>
      </c>
      <c r="E275" s="3" t="str">
        <f>IF(B275="","",ROUND((((1+D275/12)^(12/'Home Equity Loan Amortization'!$E$20))-1)*H274,2))</f>
        <v/>
      </c>
      <c r="F275" s="3" t="str">
        <f t="shared" si="11"/>
        <v/>
      </c>
      <c r="G275" s="1" t="str">
        <f t="shared" si="2"/>
        <v/>
      </c>
      <c r="H275" s="3" t="str">
        <f t="shared" si="3"/>
        <v/>
      </c>
    </row>
    <row r="276" spans="2:8" ht="14.5" x14ac:dyDescent="0.35">
      <c r="B276" s="1" t="str">
        <f t="shared" si="10"/>
        <v/>
      </c>
      <c r="C276" s="11" t="str">
        <f>IF(B276="","",IF(OR('Home Equity Loan Amortization'!$E$20=26,'Home Equity Loan Amortization'!$E$20=52),IF('Home Equity Loan Amortization'!$E$20=26,IF(B276=1,'Home Equity Loan Amortization'!$I$13,C275+14),IF('Home Equity Loan Amortization'!$E$20=52,IF(B276=1,'Home Equity Loan Amortization'!$I$13,C275+7),"n/a")),IF('Home Equity Loan Amortization'!$E$20=24,DATE(YEAR('Home Equity Loan Amortization'!$I$13),MONTH('Home Equity Loan Amortization'!$I$13)+(B276-1)/2+IF(AND(DAY('Home Equity Loan Amortization'!$I$13)&gt;=15,MOD(B276,2)=0),1,0),IF(MOD(B276,2)=0,IF(DAY('Home Equity Loan Amortization'!$I$13)&gt;=15,DAY('Home Equity Loan Amortization'!$I$13)-14,DAY('Home Equity Loan Amortization'!$I$13)+14),DAY('Home Equity Loan Amortization'!$I$13))),IF(DAY(DATE(YEAR('Home Equity Loan Amortization'!$I$13),MONTH('Home Equity Loan Amortization'!$I$13)+B276-1,DAY('Home Equity Loan Amortization'!$I$13)))&lt;&gt;DAY('Home Equity Loan Amortization'!$I$13),DATE(YEAR('Home Equity Loan Amortization'!$I$13),MONTH('Home Equity Loan Amortization'!$I$13)+B276,0),DATE(YEAR('Home Equity Loan Amortization'!$I$13),MONTH('Home Equity Loan Amortization'!$I$13)+B276-1,DAY('Home Equity Loan Amortization'!$I$13))))))</f>
        <v/>
      </c>
      <c r="D276" s="12" t="str">
        <f>IF(B276="","",'Home Equity Loan Amortization'!$I$10)</f>
        <v/>
      </c>
      <c r="E276" s="3" t="str">
        <f>IF(B276="","",ROUND((((1+D276/12)^(12/'Home Equity Loan Amortization'!$E$20))-1)*H275,2))</f>
        <v/>
      </c>
      <c r="F276" s="3" t="str">
        <f t="shared" si="11"/>
        <v/>
      </c>
      <c r="G276" s="1" t="str">
        <f t="shared" si="2"/>
        <v/>
      </c>
      <c r="H276" s="3" t="str">
        <f t="shared" si="3"/>
        <v/>
      </c>
    </row>
    <row r="277" spans="2:8" ht="14.5" x14ac:dyDescent="0.35">
      <c r="B277" s="1" t="str">
        <f t="shared" si="10"/>
        <v/>
      </c>
      <c r="C277" s="11" t="str">
        <f>IF(B277="","",IF(OR('Home Equity Loan Amortization'!$E$20=26,'Home Equity Loan Amortization'!$E$20=52),IF('Home Equity Loan Amortization'!$E$20=26,IF(B277=1,'Home Equity Loan Amortization'!$I$13,C276+14),IF('Home Equity Loan Amortization'!$E$20=52,IF(B277=1,'Home Equity Loan Amortization'!$I$13,C276+7),"n/a")),IF('Home Equity Loan Amortization'!$E$20=24,DATE(YEAR('Home Equity Loan Amortization'!$I$13),MONTH('Home Equity Loan Amortization'!$I$13)+(B277-1)/2+IF(AND(DAY('Home Equity Loan Amortization'!$I$13)&gt;=15,MOD(B277,2)=0),1,0),IF(MOD(B277,2)=0,IF(DAY('Home Equity Loan Amortization'!$I$13)&gt;=15,DAY('Home Equity Loan Amortization'!$I$13)-14,DAY('Home Equity Loan Amortization'!$I$13)+14),DAY('Home Equity Loan Amortization'!$I$13))),IF(DAY(DATE(YEAR('Home Equity Loan Amortization'!$I$13),MONTH('Home Equity Loan Amortization'!$I$13)+B277-1,DAY('Home Equity Loan Amortization'!$I$13)))&lt;&gt;DAY('Home Equity Loan Amortization'!$I$13),DATE(YEAR('Home Equity Loan Amortization'!$I$13),MONTH('Home Equity Loan Amortization'!$I$13)+B277,0),DATE(YEAR('Home Equity Loan Amortization'!$I$13),MONTH('Home Equity Loan Amortization'!$I$13)+B277-1,DAY('Home Equity Loan Amortization'!$I$13))))))</f>
        <v/>
      </c>
      <c r="D277" s="12" t="str">
        <f>IF(B277="","",'Home Equity Loan Amortization'!$I$10)</f>
        <v/>
      </c>
      <c r="E277" s="3" t="str">
        <f>IF(B277="","",ROUND((((1+D277/12)^(12/'Home Equity Loan Amortization'!$E$20))-1)*H276,2))</f>
        <v/>
      </c>
      <c r="F277" s="3" t="str">
        <f t="shared" si="11"/>
        <v/>
      </c>
      <c r="G277" s="1" t="str">
        <f t="shared" si="2"/>
        <v/>
      </c>
      <c r="H277" s="3" t="str">
        <f t="shared" si="3"/>
        <v/>
      </c>
    </row>
    <row r="278" spans="2:8" ht="14.5" x14ac:dyDescent="0.35">
      <c r="B278" s="1" t="str">
        <f t="shared" si="10"/>
        <v/>
      </c>
      <c r="C278" s="11" t="str">
        <f>IF(B278="","",IF(OR('Home Equity Loan Amortization'!$E$20=26,'Home Equity Loan Amortization'!$E$20=52),IF('Home Equity Loan Amortization'!$E$20=26,IF(B278=1,'Home Equity Loan Amortization'!$I$13,C277+14),IF('Home Equity Loan Amortization'!$E$20=52,IF(B278=1,'Home Equity Loan Amortization'!$I$13,C277+7),"n/a")),IF('Home Equity Loan Amortization'!$E$20=24,DATE(YEAR('Home Equity Loan Amortization'!$I$13),MONTH('Home Equity Loan Amortization'!$I$13)+(B278-1)/2+IF(AND(DAY('Home Equity Loan Amortization'!$I$13)&gt;=15,MOD(B278,2)=0),1,0),IF(MOD(B278,2)=0,IF(DAY('Home Equity Loan Amortization'!$I$13)&gt;=15,DAY('Home Equity Loan Amortization'!$I$13)-14,DAY('Home Equity Loan Amortization'!$I$13)+14),DAY('Home Equity Loan Amortization'!$I$13))),IF(DAY(DATE(YEAR('Home Equity Loan Amortization'!$I$13),MONTH('Home Equity Loan Amortization'!$I$13)+B278-1,DAY('Home Equity Loan Amortization'!$I$13)))&lt;&gt;DAY('Home Equity Loan Amortization'!$I$13),DATE(YEAR('Home Equity Loan Amortization'!$I$13),MONTH('Home Equity Loan Amortization'!$I$13)+B278,0),DATE(YEAR('Home Equity Loan Amortization'!$I$13),MONTH('Home Equity Loan Amortization'!$I$13)+B278-1,DAY('Home Equity Loan Amortization'!$I$13))))))</f>
        <v/>
      </c>
      <c r="D278" s="12" t="str">
        <f>IF(B278="","",'Home Equity Loan Amortization'!$I$10)</f>
        <v/>
      </c>
      <c r="E278" s="3" t="str">
        <f>IF(B278="","",ROUND((((1+D278/12)^(12/'Home Equity Loan Amortization'!$E$20))-1)*H277,2))</f>
        <v/>
      </c>
      <c r="F278" s="3" t="str">
        <f t="shared" si="11"/>
        <v/>
      </c>
      <c r="G278" s="1" t="str">
        <f t="shared" si="2"/>
        <v/>
      </c>
      <c r="H278" s="3" t="str">
        <f t="shared" si="3"/>
        <v/>
      </c>
    </row>
    <row r="279" spans="2:8" ht="14.5" x14ac:dyDescent="0.35">
      <c r="B279" s="1" t="str">
        <f t="shared" si="10"/>
        <v/>
      </c>
      <c r="C279" s="11" t="str">
        <f>IF(B279="","",IF(OR('Home Equity Loan Amortization'!$E$20=26,'Home Equity Loan Amortization'!$E$20=52),IF('Home Equity Loan Amortization'!$E$20=26,IF(B279=1,'Home Equity Loan Amortization'!$I$13,C278+14),IF('Home Equity Loan Amortization'!$E$20=52,IF(B279=1,'Home Equity Loan Amortization'!$I$13,C278+7),"n/a")),IF('Home Equity Loan Amortization'!$E$20=24,DATE(YEAR('Home Equity Loan Amortization'!$I$13),MONTH('Home Equity Loan Amortization'!$I$13)+(B279-1)/2+IF(AND(DAY('Home Equity Loan Amortization'!$I$13)&gt;=15,MOD(B279,2)=0),1,0),IF(MOD(B279,2)=0,IF(DAY('Home Equity Loan Amortization'!$I$13)&gt;=15,DAY('Home Equity Loan Amortization'!$I$13)-14,DAY('Home Equity Loan Amortization'!$I$13)+14),DAY('Home Equity Loan Amortization'!$I$13))),IF(DAY(DATE(YEAR('Home Equity Loan Amortization'!$I$13),MONTH('Home Equity Loan Amortization'!$I$13)+B279-1,DAY('Home Equity Loan Amortization'!$I$13)))&lt;&gt;DAY('Home Equity Loan Amortization'!$I$13),DATE(YEAR('Home Equity Loan Amortization'!$I$13),MONTH('Home Equity Loan Amortization'!$I$13)+B279,0),DATE(YEAR('Home Equity Loan Amortization'!$I$13),MONTH('Home Equity Loan Amortization'!$I$13)+B279-1,DAY('Home Equity Loan Amortization'!$I$13))))))</f>
        <v/>
      </c>
      <c r="D279" s="12" t="str">
        <f>IF(B279="","",'Home Equity Loan Amortization'!$I$10)</f>
        <v/>
      </c>
      <c r="E279" s="3" t="str">
        <f>IF(B279="","",ROUND((((1+D279/12)^(12/'Home Equity Loan Amortization'!$E$20))-1)*H278,2))</f>
        <v/>
      </c>
      <c r="F279" s="3" t="str">
        <f t="shared" si="11"/>
        <v/>
      </c>
      <c r="G279" s="1" t="str">
        <f t="shared" si="2"/>
        <v/>
      </c>
      <c r="H279" s="3" t="str">
        <f t="shared" si="3"/>
        <v/>
      </c>
    </row>
    <row r="280" spans="2:8" ht="14.5" x14ac:dyDescent="0.35">
      <c r="B280" s="1" t="str">
        <f t="shared" si="10"/>
        <v/>
      </c>
      <c r="C280" s="11" t="str">
        <f>IF(B280="","",IF(OR('Home Equity Loan Amortization'!$E$20=26,'Home Equity Loan Amortization'!$E$20=52),IF('Home Equity Loan Amortization'!$E$20=26,IF(B280=1,'Home Equity Loan Amortization'!$I$13,C279+14),IF('Home Equity Loan Amortization'!$E$20=52,IF(B280=1,'Home Equity Loan Amortization'!$I$13,C279+7),"n/a")),IF('Home Equity Loan Amortization'!$E$20=24,DATE(YEAR('Home Equity Loan Amortization'!$I$13),MONTH('Home Equity Loan Amortization'!$I$13)+(B280-1)/2+IF(AND(DAY('Home Equity Loan Amortization'!$I$13)&gt;=15,MOD(B280,2)=0),1,0),IF(MOD(B280,2)=0,IF(DAY('Home Equity Loan Amortization'!$I$13)&gt;=15,DAY('Home Equity Loan Amortization'!$I$13)-14,DAY('Home Equity Loan Amortization'!$I$13)+14),DAY('Home Equity Loan Amortization'!$I$13))),IF(DAY(DATE(YEAR('Home Equity Loan Amortization'!$I$13),MONTH('Home Equity Loan Amortization'!$I$13)+B280-1,DAY('Home Equity Loan Amortization'!$I$13)))&lt;&gt;DAY('Home Equity Loan Amortization'!$I$13),DATE(YEAR('Home Equity Loan Amortization'!$I$13),MONTH('Home Equity Loan Amortization'!$I$13)+B280,0),DATE(YEAR('Home Equity Loan Amortization'!$I$13),MONTH('Home Equity Loan Amortization'!$I$13)+B280-1,DAY('Home Equity Loan Amortization'!$I$13))))))</f>
        <v/>
      </c>
      <c r="D280" s="12" t="str">
        <f>IF(B280="","",'Home Equity Loan Amortization'!$I$10)</f>
        <v/>
      </c>
      <c r="E280" s="3" t="str">
        <f>IF(B280="","",ROUND((((1+D280/12)^(12/'Home Equity Loan Amortization'!$E$20))-1)*H279,2))</f>
        <v/>
      </c>
      <c r="F280" s="3" t="str">
        <f t="shared" si="11"/>
        <v/>
      </c>
      <c r="G280" s="1" t="str">
        <f t="shared" si="2"/>
        <v/>
      </c>
      <c r="H280" s="3" t="str">
        <f t="shared" si="3"/>
        <v/>
      </c>
    </row>
    <row r="281" spans="2:8" ht="14.5" x14ac:dyDescent="0.35">
      <c r="B281" s="1" t="str">
        <f t="shared" si="10"/>
        <v/>
      </c>
      <c r="C281" s="11" t="str">
        <f>IF(B281="","",IF(OR('Home Equity Loan Amortization'!$E$20=26,'Home Equity Loan Amortization'!$E$20=52),IF('Home Equity Loan Amortization'!$E$20=26,IF(B281=1,'Home Equity Loan Amortization'!$I$13,C280+14),IF('Home Equity Loan Amortization'!$E$20=52,IF(B281=1,'Home Equity Loan Amortization'!$I$13,C280+7),"n/a")),IF('Home Equity Loan Amortization'!$E$20=24,DATE(YEAR('Home Equity Loan Amortization'!$I$13),MONTH('Home Equity Loan Amortization'!$I$13)+(B281-1)/2+IF(AND(DAY('Home Equity Loan Amortization'!$I$13)&gt;=15,MOD(B281,2)=0),1,0),IF(MOD(B281,2)=0,IF(DAY('Home Equity Loan Amortization'!$I$13)&gt;=15,DAY('Home Equity Loan Amortization'!$I$13)-14,DAY('Home Equity Loan Amortization'!$I$13)+14),DAY('Home Equity Loan Amortization'!$I$13))),IF(DAY(DATE(YEAR('Home Equity Loan Amortization'!$I$13),MONTH('Home Equity Loan Amortization'!$I$13)+B281-1,DAY('Home Equity Loan Amortization'!$I$13)))&lt;&gt;DAY('Home Equity Loan Amortization'!$I$13),DATE(YEAR('Home Equity Loan Amortization'!$I$13),MONTH('Home Equity Loan Amortization'!$I$13)+B281,0),DATE(YEAR('Home Equity Loan Amortization'!$I$13),MONTH('Home Equity Loan Amortization'!$I$13)+B281-1,DAY('Home Equity Loan Amortization'!$I$13))))))</f>
        <v/>
      </c>
      <c r="D281" s="12" t="str">
        <f>IF(B281="","",'Home Equity Loan Amortization'!$I$10)</f>
        <v/>
      </c>
      <c r="E281" s="3" t="str">
        <f>IF(B281="","",ROUND((((1+D281/12)^(12/'Home Equity Loan Amortization'!$E$20))-1)*H280,2))</f>
        <v/>
      </c>
      <c r="F281" s="3" t="str">
        <f t="shared" si="11"/>
        <v/>
      </c>
      <c r="G281" s="1" t="str">
        <f t="shared" si="2"/>
        <v/>
      </c>
      <c r="H281" s="3" t="str">
        <f t="shared" si="3"/>
        <v/>
      </c>
    </row>
    <row r="282" spans="2:8" ht="14.5" x14ac:dyDescent="0.35">
      <c r="B282" s="1" t="str">
        <f t="shared" si="10"/>
        <v/>
      </c>
      <c r="C282" s="11" t="str">
        <f>IF(B282="","",IF(OR('Home Equity Loan Amortization'!$E$20=26,'Home Equity Loan Amortization'!$E$20=52),IF('Home Equity Loan Amortization'!$E$20=26,IF(B282=1,'Home Equity Loan Amortization'!$I$13,C281+14),IF('Home Equity Loan Amortization'!$E$20=52,IF(B282=1,'Home Equity Loan Amortization'!$I$13,C281+7),"n/a")),IF('Home Equity Loan Amortization'!$E$20=24,DATE(YEAR('Home Equity Loan Amortization'!$I$13),MONTH('Home Equity Loan Amortization'!$I$13)+(B282-1)/2+IF(AND(DAY('Home Equity Loan Amortization'!$I$13)&gt;=15,MOD(B282,2)=0),1,0),IF(MOD(B282,2)=0,IF(DAY('Home Equity Loan Amortization'!$I$13)&gt;=15,DAY('Home Equity Loan Amortization'!$I$13)-14,DAY('Home Equity Loan Amortization'!$I$13)+14),DAY('Home Equity Loan Amortization'!$I$13))),IF(DAY(DATE(YEAR('Home Equity Loan Amortization'!$I$13),MONTH('Home Equity Loan Amortization'!$I$13)+B282-1,DAY('Home Equity Loan Amortization'!$I$13)))&lt;&gt;DAY('Home Equity Loan Amortization'!$I$13),DATE(YEAR('Home Equity Loan Amortization'!$I$13),MONTH('Home Equity Loan Amortization'!$I$13)+B282,0),DATE(YEAR('Home Equity Loan Amortization'!$I$13),MONTH('Home Equity Loan Amortization'!$I$13)+B282-1,DAY('Home Equity Loan Amortization'!$I$13))))))</f>
        <v/>
      </c>
      <c r="D282" s="12" t="str">
        <f>IF(B282="","",'Home Equity Loan Amortization'!$I$10)</f>
        <v/>
      </c>
      <c r="E282" s="3" t="str">
        <f>IF(B282="","",ROUND((((1+D282/12)^(12/'Home Equity Loan Amortization'!$E$20))-1)*H281,2))</f>
        <v/>
      </c>
      <c r="F282" s="3" t="str">
        <f t="shared" si="11"/>
        <v/>
      </c>
      <c r="G282" s="1" t="str">
        <f t="shared" si="2"/>
        <v/>
      </c>
      <c r="H282" s="3" t="str">
        <f t="shared" si="3"/>
        <v/>
      </c>
    </row>
    <row r="283" spans="2:8" ht="14.5" x14ac:dyDescent="0.35">
      <c r="B283" s="1" t="str">
        <f t="shared" si="10"/>
        <v/>
      </c>
      <c r="C283" s="11" t="str">
        <f>IF(B283="","",IF(OR('Home Equity Loan Amortization'!$E$20=26,'Home Equity Loan Amortization'!$E$20=52),IF('Home Equity Loan Amortization'!$E$20=26,IF(B283=1,'Home Equity Loan Amortization'!$I$13,C282+14),IF('Home Equity Loan Amortization'!$E$20=52,IF(B283=1,'Home Equity Loan Amortization'!$I$13,C282+7),"n/a")),IF('Home Equity Loan Amortization'!$E$20=24,DATE(YEAR('Home Equity Loan Amortization'!$I$13),MONTH('Home Equity Loan Amortization'!$I$13)+(B283-1)/2+IF(AND(DAY('Home Equity Loan Amortization'!$I$13)&gt;=15,MOD(B283,2)=0),1,0),IF(MOD(B283,2)=0,IF(DAY('Home Equity Loan Amortization'!$I$13)&gt;=15,DAY('Home Equity Loan Amortization'!$I$13)-14,DAY('Home Equity Loan Amortization'!$I$13)+14),DAY('Home Equity Loan Amortization'!$I$13))),IF(DAY(DATE(YEAR('Home Equity Loan Amortization'!$I$13),MONTH('Home Equity Loan Amortization'!$I$13)+B283-1,DAY('Home Equity Loan Amortization'!$I$13)))&lt;&gt;DAY('Home Equity Loan Amortization'!$I$13),DATE(YEAR('Home Equity Loan Amortization'!$I$13),MONTH('Home Equity Loan Amortization'!$I$13)+B283,0),DATE(YEAR('Home Equity Loan Amortization'!$I$13),MONTH('Home Equity Loan Amortization'!$I$13)+B283-1,DAY('Home Equity Loan Amortization'!$I$13))))))</f>
        <v/>
      </c>
      <c r="D283" s="12" t="str">
        <f>IF(B283="","",'Home Equity Loan Amortization'!$I$10)</f>
        <v/>
      </c>
      <c r="E283" s="3" t="str">
        <f>IF(B283="","",ROUND((((1+D283/12)^(12/'Home Equity Loan Amortization'!$E$20))-1)*H282,2))</f>
        <v/>
      </c>
      <c r="F283" s="3" t="str">
        <f t="shared" si="11"/>
        <v/>
      </c>
      <c r="G283" s="1" t="str">
        <f t="shared" si="2"/>
        <v/>
      </c>
      <c r="H283" s="3" t="str">
        <f t="shared" si="3"/>
        <v/>
      </c>
    </row>
    <row r="284" spans="2:8" ht="14.5" x14ac:dyDescent="0.35">
      <c r="B284" s="1" t="str">
        <f t="shared" si="10"/>
        <v/>
      </c>
      <c r="C284" s="11" t="str">
        <f>IF(B284="","",IF(OR('Home Equity Loan Amortization'!$E$20=26,'Home Equity Loan Amortization'!$E$20=52),IF('Home Equity Loan Amortization'!$E$20=26,IF(B284=1,'Home Equity Loan Amortization'!$I$13,C283+14),IF('Home Equity Loan Amortization'!$E$20=52,IF(B284=1,'Home Equity Loan Amortization'!$I$13,C283+7),"n/a")),IF('Home Equity Loan Amortization'!$E$20=24,DATE(YEAR('Home Equity Loan Amortization'!$I$13),MONTH('Home Equity Loan Amortization'!$I$13)+(B284-1)/2+IF(AND(DAY('Home Equity Loan Amortization'!$I$13)&gt;=15,MOD(B284,2)=0),1,0),IF(MOD(B284,2)=0,IF(DAY('Home Equity Loan Amortization'!$I$13)&gt;=15,DAY('Home Equity Loan Amortization'!$I$13)-14,DAY('Home Equity Loan Amortization'!$I$13)+14),DAY('Home Equity Loan Amortization'!$I$13))),IF(DAY(DATE(YEAR('Home Equity Loan Amortization'!$I$13),MONTH('Home Equity Loan Amortization'!$I$13)+B284-1,DAY('Home Equity Loan Amortization'!$I$13)))&lt;&gt;DAY('Home Equity Loan Amortization'!$I$13),DATE(YEAR('Home Equity Loan Amortization'!$I$13),MONTH('Home Equity Loan Amortization'!$I$13)+B284,0),DATE(YEAR('Home Equity Loan Amortization'!$I$13),MONTH('Home Equity Loan Amortization'!$I$13)+B284-1,DAY('Home Equity Loan Amortization'!$I$13))))))</f>
        <v/>
      </c>
      <c r="D284" s="12" t="str">
        <f>IF(B284="","",'Home Equity Loan Amortization'!$I$10)</f>
        <v/>
      </c>
      <c r="E284" s="3" t="str">
        <f>IF(B284="","",ROUND((((1+D284/12)^(12/'Home Equity Loan Amortization'!$E$20))-1)*H283,2))</f>
        <v/>
      </c>
      <c r="F284" s="3" t="str">
        <f t="shared" si="11"/>
        <v/>
      </c>
      <c r="G284" s="1" t="str">
        <f t="shared" si="2"/>
        <v/>
      </c>
      <c r="H284" s="3" t="str">
        <f t="shared" si="3"/>
        <v/>
      </c>
    </row>
    <row r="285" spans="2:8" ht="14.5" x14ac:dyDescent="0.35">
      <c r="B285" s="1" t="str">
        <f t="shared" si="10"/>
        <v/>
      </c>
      <c r="C285" s="11" t="str">
        <f>IF(B285="","",IF(OR('Home Equity Loan Amortization'!$E$20=26,'Home Equity Loan Amortization'!$E$20=52),IF('Home Equity Loan Amortization'!$E$20=26,IF(B285=1,'Home Equity Loan Amortization'!$I$13,C284+14),IF('Home Equity Loan Amortization'!$E$20=52,IF(B285=1,'Home Equity Loan Amortization'!$I$13,C284+7),"n/a")),IF('Home Equity Loan Amortization'!$E$20=24,DATE(YEAR('Home Equity Loan Amortization'!$I$13),MONTH('Home Equity Loan Amortization'!$I$13)+(B285-1)/2+IF(AND(DAY('Home Equity Loan Amortization'!$I$13)&gt;=15,MOD(B285,2)=0),1,0),IF(MOD(B285,2)=0,IF(DAY('Home Equity Loan Amortization'!$I$13)&gt;=15,DAY('Home Equity Loan Amortization'!$I$13)-14,DAY('Home Equity Loan Amortization'!$I$13)+14),DAY('Home Equity Loan Amortization'!$I$13))),IF(DAY(DATE(YEAR('Home Equity Loan Amortization'!$I$13),MONTH('Home Equity Loan Amortization'!$I$13)+B285-1,DAY('Home Equity Loan Amortization'!$I$13)))&lt;&gt;DAY('Home Equity Loan Amortization'!$I$13),DATE(YEAR('Home Equity Loan Amortization'!$I$13),MONTH('Home Equity Loan Amortization'!$I$13)+B285,0),DATE(YEAR('Home Equity Loan Amortization'!$I$13),MONTH('Home Equity Loan Amortization'!$I$13)+B285-1,DAY('Home Equity Loan Amortization'!$I$13))))))</f>
        <v/>
      </c>
      <c r="D285" s="12" t="str">
        <f>IF(B285="","",'Home Equity Loan Amortization'!$I$10)</f>
        <v/>
      </c>
      <c r="E285" s="3" t="str">
        <f>IF(B285="","",ROUND((((1+D285/12)^(12/'Home Equity Loan Amortization'!$E$20))-1)*H284,2))</f>
        <v/>
      </c>
      <c r="F285" s="3" t="str">
        <f t="shared" si="11"/>
        <v/>
      </c>
      <c r="G285" s="1" t="str">
        <f t="shared" si="2"/>
        <v/>
      </c>
      <c r="H285" s="3" t="str">
        <f t="shared" si="3"/>
        <v/>
      </c>
    </row>
    <row r="286" spans="2:8" ht="14.5" x14ac:dyDescent="0.35">
      <c r="B286" s="1" t="str">
        <f t="shared" si="10"/>
        <v/>
      </c>
      <c r="C286" s="11" t="str">
        <f>IF(B286="","",IF(OR('Home Equity Loan Amortization'!$E$20=26,'Home Equity Loan Amortization'!$E$20=52),IF('Home Equity Loan Amortization'!$E$20=26,IF(B286=1,'Home Equity Loan Amortization'!$I$13,C285+14),IF('Home Equity Loan Amortization'!$E$20=52,IF(B286=1,'Home Equity Loan Amortization'!$I$13,C285+7),"n/a")),IF('Home Equity Loan Amortization'!$E$20=24,DATE(YEAR('Home Equity Loan Amortization'!$I$13),MONTH('Home Equity Loan Amortization'!$I$13)+(B286-1)/2+IF(AND(DAY('Home Equity Loan Amortization'!$I$13)&gt;=15,MOD(B286,2)=0),1,0),IF(MOD(B286,2)=0,IF(DAY('Home Equity Loan Amortization'!$I$13)&gt;=15,DAY('Home Equity Loan Amortization'!$I$13)-14,DAY('Home Equity Loan Amortization'!$I$13)+14),DAY('Home Equity Loan Amortization'!$I$13))),IF(DAY(DATE(YEAR('Home Equity Loan Amortization'!$I$13),MONTH('Home Equity Loan Amortization'!$I$13)+B286-1,DAY('Home Equity Loan Amortization'!$I$13)))&lt;&gt;DAY('Home Equity Loan Amortization'!$I$13),DATE(YEAR('Home Equity Loan Amortization'!$I$13),MONTH('Home Equity Loan Amortization'!$I$13)+B286,0),DATE(YEAR('Home Equity Loan Amortization'!$I$13),MONTH('Home Equity Loan Amortization'!$I$13)+B286-1,DAY('Home Equity Loan Amortization'!$I$13))))))</f>
        <v/>
      </c>
      <c r="D286" s="12" t="str">
        <f>IF(B286="","",'Home Equity Loan Amortization'!$I$10)</f>
        <v/>
      </c>
      <c r="E286" s="3" t="str">
        <f>IF(B286="","",ROUND((((1+D286/12)^(12/'Home Equity Loan Amortization'!$E$20))-1)*H285,2))</f>
        <v/>
      </c>
      <c r="F286" s="3" t="str">
        <f t="shared" si="11"/>
        <v/>
      </c>
      <c r="G286" s="1" t="str">
        <f t="shared" si="2"/>
        <v/>
      </c>
      <c r="H286" s="3" t="str">
        <f t="shared" si="3"/>
        <v/>
      </c>
    </row>
    <row r="287" spans="2:8" ht="14.5" x14ac:dyDescent="0.35">
      <c r="B287" s="1" t="str">
        <f t="shared" si="10"/>
        <v/>
      </c>
      <c r="C287" s="11" t="str">
        <f>IF(B287="","",IF(OR('Home Equity Loan Amortization'!$E$20=26,'Home Equity Loan Amortization'!$E$20=52),IF('Home Equity Loan Amortization'!$E$20=26,IF(B287=1,'Home Equity Loan Amortization'!$I$13,C286+14),IF('Home Equity Loan Amortization'!$E$20=52,IF(B287=1,'Home Equity Loan Amortization'!$I$13,C286+7),"n/a")),IF('Home Equity Loan Amortization'!$E$20=24,DATE(YEAR('Home Equity Loan Amortization'!$I$13),MONTH('Home Equity Loan Amortization'!$I$13)+(B287-1)/2+IF(AND(DAY('Home Equity Loan Amortization'!$I$13)&gt;=15,MOD(B287,2)=0),1,0),IF(MOD(B287,2)=0,IF(DAY('Home Equity Loan Amortization'!$I$13)&gt;=15,DAY('Home Equity Loan Amortization'!$I$13)-14,DAY('Home Equity Loan Amortization'!$I$13)+14),DAY('Home Equity Loan Amortization'!$I$13))),IF(DAY(DATE(YEAR('Home Equity Loan Amortization'!$I$13),MONTH('Home Equity Loan Amortization'!$I$13)+B287-1,DAY('Home Equity Loan Amortization'!$I$13)))&lt;&gt;DAY('Home Equity Loan Amortization'!$I$13),DATE(YEAR('Home Equity Loan Amortization'!$I$13),MONTH('Home Equity Loan Amortization'!$I$13)+B287,0),DATE(YEAR('Home Equity Loan Amortization'!$I$13),MONTH('Home Equity Loan Amortization'!$I$13)+B287-1,DAY('Home Equity Loan Amortization'!$I$13))))))</f>
        <v/>
      </c>
      <c r="D287" s="12" t="str">
        <f>IF(B287="","",'Home Equity Loan Amortization'!$I$10)</f>
        <v/>
      </c>
      <c r="E287" s="3" t="str">
        <f>IF(B287="","",ROUND((((1+D287/12)^(12/'Home Equity Loan Amortization'!$E$20))-1)*H286,2))</f>
        <v/>
      </c>
      <c r="F287" s="3" t="str">
        <f t="shared" si="11"/>
        <v/>
      </c>
      <c r="G287" s="1" t="str">
        <f t="shared" si="2"/>
        <v/>
      </c>
      <c r="H287" s="3" t="str">
        <f t="shared" si="3"/>
        <v/>
      </c>
    </row>
    <row r="288" spans="2:8" ht="14.5" x14ac:dyDescent="0.35">
      <c r="B288" s="1" t="str">
        <f t="shared" si="10"/>
        <v/>
      </c>
      <c r="C288" s="11" t="str">
        <f>IF(B288="","",IF(OR('Home Equity Loan Amortization'!$E$20=26,'Home Equity Loan Amortization'!$E$20=52),IF('Home Equity Loan Amortization'!$E$20=26,IF(B288=1,'Home Equity Loan Amortization'!$I$13,C287+14),IF('Home Equity Loan Amortization'!$E$20=52,IF(B288=1,'Home Equity Loan Amortization'!$I$13,C287+7),"n/a")),IF('Home Equity Loan Amortization'!$E$20=24,DATE(YEAR('Home Equity Loan Amortization'!$I$13),MONTH('Home Equity Loan Amortization'!$I$13)+(B288-1)/2+IF(AND(DAY('Home Equity Loan Amortization'!$I$13)&gt;=15,MOD(B288,2)=0),1,0),IF(MOD(B288,2)=0,IF(DAY('Home Equity Loan Amortization'!$I$13)&gt;=15,DAY('Home Equity Loan Amortization'!$I$13)-14,DAY('Home Equity Loan Amortization'!$I$13)+14),DAY('Home Equity Loan Amortization'!$I$13))),IF(DAY(DATE(YEAR('Home Equity Loan Amortization'!$I$13),MONTH('Home Equity Loan Amortization'!$I$13)+B288-1,DAY('Home Equity Loan Amortization'!$I$13)))&lt;&gt;DAY('Home Equity Loan Amortization'!$I$13),DATE(YEAR('Home Equity Loan Amortization'!$I$13),MONTH('Home Equity Loan Amortization'!$I$13)+B288,0),DATE(YEAR('Home Equity Loan Amortization'!$I$13),MONTH('Home Equity Loan Amortization'!$I$13)+B288-1,DAY('Home Equity Loan Amortization'!$I$13))))))</f>
        <v/>
      </c>
      <c r="D288" s="12" t="str">
        <f>IF(B288="","",'Home Equity Loan Amortization'!$I$10)</f>
        <v/>
      </c>
      <c r="E288" s="3" t="str">
        <f>IF(B288="","",ROUND((((1+D288/12)^(12/'Home Equity Loan Amortization'!$E$20))-1)*H287,2))</f>
        <v/>
      </c>
      <c r="F288" s="3" t="str">
        <f t="shared" si="11"/>
        <v/>
      </c>
      <c r="G288" s="1" t="str">
        <f t="shared" si="2"/>
        <v/>
      </c>
      <c r="H288" s="3" t="str">
        <f t="shared" si="3"/>
        <v/>
      </c>
    </row>
    <row r="289" spans="2:8" ht="14.5" x14ac:dyDescent="0.35">
      <c r="B289" s="1" t="str">
        <f t="shared" si="10"/>
        <v/>
      </c>
      <c r="C289" s="11" t="str">
        <f>IF(B289="","",IF(OR('Home Equity Loan Amortization'!$E$20=26,'Home Equity Loan Amortization'!$E$20=52),IF('Home Equity Loan Amortization'!$E$20=26,IF(B289=1,'Home Equity Loan Amortization'!$I$13,C288+14),IF('Home Equity Loan Amortization'!$E$20=52,IF(B289=1,'Home Equity Loan Amortization'!$I$13,C288+7),"n/a")),IF('Home Equity Loan Amortization'!$E$20=24,DATE(YEAR('Home Equity Loan Amortization'!$I$13),MONTH('Home Equity Loan Amortization'!$I$13)+(B289-1)/2+IF(AND(DAY('Home Equity Loan Amortization'!$I$13)&gt;=15,MOD(B289,2)=0),1,0),IF(MOD(B289,2)=0,IF(DAY('Home Equity Loan Amortization'!$I$13)&gt;=15,DAY('Home Equity Loan Amortization'!$I$13)-14,DAY('Home Equity Loan Amortization'!$I$13)+14),DAY('Home Equity Loan Amortization'!$I$13))),IF(DAY(DATE(YEAR('Home Equity Loan Amortization'!$I$13),MONTH('Home Equity Loan Amortization'!$I$13)+B289-1,DAY('Home Equity Loan Amortization'!$I$13)))&lt;&gt;DAY('Home Equity Loan Amortization'!$I$13),DATE(YEAR('Home Equity Loan Amortization'!$I$13),MONTH('Home Equity Loan Amortization'!$I$13)+B289,0),DATE(YEAR('Home Equity Loan Amortization'!$I$13),MONTH('Home Equity Loan Amortization'!$I$13)+B289-1,DAY('Home Equity Loan Amortization'!$I$13))))))</f>
        <v/>
      </c>
      <c r="D289" s="12" t="str">
        <f>IF(B289="","",'Home Equity Loan Amortization'!$I$10)</f>
        <v/>
      </c>
      <c r="E289" s="3" t="str">
        <f>IF(B289="","",ROUND((((1+D289/12)^(12/'Home Equity Loan Amortization'!$E$20))-1)*H288,2))</f>
        <v/>
      </c>
      <c r="F289" s="3" t="str">
        <f t="shared" si="11"/>
        <v/>
      </c>
      <c r="G289" s="1" t="str">
        <f t="shared" si="2"/>
        <v/>
      </c>
      <c r="H289" s="3" t="str">
        <f t="shared" si="3"/>
        <v/>
      </c>
    </row>
    <row r="290" spans="2:8" ht="14.5" x14ac:dyDescent="0.35">
      <c r="B290" s="1" t="str">
        <f t="shared" si="10"/>
        <v/>
      </c>
      <c r="C290" s="11" t="str">
        <f>IF(B290="","",IF(OR('Home Equity Loan Amortization'!$E$20=26,'Home Equity Loan Amortization'!$E$20=52),IF('Home Equity Loan Amortization'!$E$20=26,IF(B290=1,'Home Equity Loan Amortization'!$I$13,C289+14),IF('Home Equity Loan Amortization'!$E$20=52,IF(B290=1,'Home Equity Loan Amortization'!$I$13,C289+7),"n/a")),IF('Home Equity Loan Amortization'!$E$20=24,DATE(YEAR('Home Equity Loan Amortization'!$I$13),MONTH('Home Equity Loan Amortization'!$I$13)+(B290-1)/2+IF(AND(DAY('Home Equity Loan Amortization'!$I$13)&gt;=15,MOD(B290,2)=0),1,0),IF(MOD(B290,2)=0,IF(DAY('Home Equity Loan Amortization'!$I$13)&gt;=15,DAY('Home Equity Loan Amortization'!$I$13)-14,DAY('Home Equity Loan Amortization'!$I$13)+14),DAY('Home Equity Loan Amortization'!$I$13))),IF(DAY(DATE(YEAR('Home Equity Loan Amortization'!$I$13),MONTH('Home Equity Loan Amortization'!$I$13)+B290-1,DAY('Home Equity Loan Amortization'!$I$13)))&lt;&gt;DAY('Home Equity Loan Amortization'!$I$13),DATE(YEAR('Home Equity Loan Amortization'!$I$13),MONTH('Home Equity Loan Amortization'!$I$13)+B290,0),DATE(YEAR('Home Equity Loan Amortization'!$I$13),MONTH('Home Equity Loan Amortization'!$I$13)+B290-1,DAY('Home Equity Loan Amortization'!$I$13))))))</f>
        <v/>
      </c>
      <c r="D290" s="12" t="str">
        <f>IF(B290="","",'Home Equity Loan Amortization'!$I$10)</f>
        <v/>
      </c>
      <c r="E290" s="3" t="str">
        <f>IF(B290="","",ROUND((((1+D290/12)^(12/'Home Equity Loan Amortization'!$E$20))-1)*H289,2))</f>
        <v/>
      </c>
      <c r="F290" s="3" t="str">
        <f t="shared" si="11"/>
        <v/>
      </c>
      <c r="G290" s="1" t="str">
        <f t="shared" si="2"/>
        <v/>
      </c>
      <c r="H290" s="3" t="str">
        <f t="shared" si="3"/>
        <v/>
      </c>
    </row>
    <row r="291" spans="2:8" ht="14.5" x14ac:dyDescent="0.35">
      <c r="B291" s="1" t="str">
        <f t="shared" si="10"/>
        <v/>
      </c>
      <c r="C291" s="11" t="str">
        <f>IF(B291="","",IF(OR('Home Equity Loan Amortization'!$E$20=26,'Home Equity Loan Amortization'!$E$20=52),IF('Home Equity Loan Amortization'!$E$20=26,IF(B291=1,'Home Equity Loan Amortization'!$I$13,C290+14),IF('Home Equity Loan Amortization'!$E$20=52,IF(B291=1,'Home Equity Loan Amortization'!$I$13,C290+7),"n/a")),IF('Home Equity Loan Amortization'!$E$20=24,DATE(YEAR('Home Equity Loan Amortization'!$I$13),MONTH('Home Equity Loan Amortization'!$I$13)+(B291-1)/2+IF(AND(DAY('Home Equity Loan Amortization'!$I$13)&gt;=15,MOD(B291,2)=0),1,0),IF(MOD(B291,2)=0,IF(DAY('Home Equity Loan Amortization'!$I$13)&gt;=15,DAY('Home Equity Loan Amortization'!$I$13)-14,DAY('Home Equity Loan Amortization'!$I$13)+14),DAY('Home Equity Loan Amortization'!$I$13))),IF(DAY(DATE(YEAR('Home Equity Loan Amortization'!$I$13),MONTH('Home Equity Loan Amortization'!$I$13)+B291-1,DAY('Home Equity Loan Amortization'!$I$13)))&lt;&gt;DAY('Home Equity Loan Amortization'!$I$13),DATE(YEAR('Home Equity Loan Amortization'!$I$13),MONTH('Home Equity Loan Amortization'!$I$13)+B291,0),DATE(YEAR('Home Equity Loan Amortization'!$I$13),MONTH('Home Equity Loan Amortization'!$I$13)+B291-1,DAY('Home Equity Loan Amortization'!$I$13))))))</f>
        <v/>
      </c>
      <c r="D291" s="12" t="str">
        <f>IF(B291="","",'Home Equity Loan Amortization'!$I$10)</f>
        <v/>
      </c>
      <c r="E291" s="3" t="str">
        <f>IF(B291="","",ROUND((((1+D291/12)^(12/'Home Equity Loan Amortization'!$E$20))-1)*H290,2))</f>
        <v/>
      </c>
      <c r="F291" s="3" t="str">
        <f t="shared" si="11"/>
        <v/>
      </c>
      <c r="G291" s="1" t="str">
        <f t="shared" si="2"/>
        <v/>
      </c>
      <c r="H291" s="3" t="str">
        <f t="shared" si="3"/>
        <v/>
      </c>
    </row>
    <row r="292" spans="2:8" ht="14.5" x14ac:dyDescent="0.35">
      <c r="B292" s="1" t="str">
        <f t="shared" si="10"/>
        <v/>
      </c>
      <c r="C292" s="11" t="str">
        <f>IF(B292="","",IF(OR('Home Equity Loan Amortization'!$E$20=26,'Home Equity Loan Amortization'!$E$20=52),IF('Home Equity Loan Amortization'!$E$20=26,IF(B292=1,'Home Equity Loan Amortization'!$I$13,C291+14),IF('Home Equity Loan Amortization'!$E$20=52,IF(B292=1,'Home Equity Loan Amortization'!$I$13,C291+7),"n/a")),IF('Home Equity Loan Amortization'!$E$20=24,DATE(YEAR('Home Equity Loan Amortization'!$I$13),MONTH('Home Equity Loan Amortization'!$I$13)+(B292-1)/2+IF(AND(DAY('Home Equity Loan Amortization'!$I$13)&gt;=15,MOD(B292,2)=0),1,0),IF(MOD(B292,2)=0,IF(DAY('Home Equity Loan Amortization'!$I$13)&gt;=15,DAY('Home Equity Loan Amortization'!$I$13)-14,DAY('Home Equity Loan Amortization'!$I$13)+14),DAY('Home Equity Loan Amortization'!$I$13))),IF(DAY(DATE(YEAR('Home Equity Loan Amortization'!$I$13),MONTH('Home Equity Loan Amortization'!$I$13)+B292-1,DAY('Home Equity Loan Amortization'!$I$13)))&lt;&gt;DAY('Home Equity Loan Amortization'!$I$13),DATE(YEAR('Home Equity Loan Amortization'!$I$13),MONTH('Home Equity Loan Amortization'!$I$13)+B292,0),DATE(YEAR('Home Equity Loan Amortization'!$I$13),MONTH('Home Equity Loan Amortization'!$I$13)+B292-1,DAY('Home Equity Loan Amortization'!$I$13))))))</f>
        <v/>
      </c>
      <c r="D292" s="12" t="str">
        <f>IF(B292="","",'Home Equity Loan Amortization'!$I$10)</f>
        <v/>
      </c>
      <c r="E292" s="3" t="str">
        <f>IF(B292="","",ROUND((((1+D292/12)^(12/'Home Equity Loan Amortization'!$E$20))-1)*H291,2))</f>
        <v/>
      </c>
      <c r="F292" s="3" t="str">
        <f t="shared" si="11"/>
        <v/>
      </c>
      <c r="G292" s="1" t="str">
        <f t="shared" si="2"/>
        <v/>
      </c>
      <c r="H292" s="3" t="str">
        <f t="shared" si="3"/>
        <v/>
      </c>
    </row>
    <row r="293" spans="2:8" ht="14.5" x14ac:dyDescent="0.35">
      <c r="B293" s="1" t="str">
        <f t="shared" si="10"/>
        <v/>
      </c>
      <c r="C293" s="11" t="str">
        <f>IF(B293="","",IF(OR('Home Equity Loan Amortization'!$E$20=26,'Home Equity Loan Amortization'!$E$20=52),IF('Home Equity Loan Amortization'!$E$20=26,IF(B293=1,'Home Equity Loan Amortization'!$I$13,C292+14),IF('Home Equity Loan Amortization'!$E$20=52,IF(B293=1,'Home Equity Loan Amortization'!$I$13,C292+7),"n/a")),IF('Home Equity Loan Amortization'!$E$20=24,DATE(YEAR('Home Equity Loan Amortization'!$I$13),MONTH('Home Equity Loan Amortization'!$I$13)+(B293-1)/2+IF(AND(DAY('Home Equity Loan Amortization'!$I$13)&gt;=15,MOD(B293,2)=0),1,0),IF(MOD(B293,2)=0,IF(DAY('Home Equity Loan Amortization'!$I$13)&gt;=15,DAY('Home Equity Loan Amortization'!$I$13)-14,DAY('Home Equity Loan Amortization'!$I$13)+14),DAY('Home Equity Loan Amortization'!$I$13))),IF(DAY(DATE(YEAR('Home Equity Loan Amortization'!$I$13),MONTH('Home Equity Loan Amortization'!$I$13)+B293-1,DAY('Home Equity Loan Amortization'!$I$13)))&lt;&gt;DAY('Home Equity Loan Amortization'!$I$13),DATE(YEAR('Home Equity Loan Amortization'!$I$13),MONTH('Home Equity Loan Amortization'!$I$13)+B293,0),DATE(YEAR('Home Equity Loan Amortization'!$I$13),MONTH('Home Equity Loan Amortization'!$I$13)+B293-1,DAY('Home Equity Loan Amortization'!$I$13))))))</f>
        <v/>
      </c>
      <c r="D293" s="12" t="str">
        <f>IF(B293="","",'Home Equity Loan Amortization'!$I$10)</f>
        <v/>
      </c>
      <c r="E293" s="3" t="str">
        <f>IF(B293="","",ROUND((((1+D293/12)^(12/'Home Equity Loan Amortization'!$E$20))-1)*H292,2))</f>
        <v/>
      </c>
      <c r="F293" s="3" t="str">
        <f t="shared" si="11"/>
        <v/>
      </c>
      <c r="G293" s="1" t="str">
        <f t="shared" si="2"/>
        <v/>
      </c>
      <c r="H293" s="3" t="str">
        <f t="shared" si="3"/>
        <v/>
      </c>
    </row>
    <row r="294" spans="2:8" ht="14.5" x14ac:dyDescent="0.35">
      <c r="B294" s="1" t="str">
        <f t="shared" si="10"/>
        <v/>
      </c>
      <c r="C294" s="11" t="str">
        <f>IF(B294="","",IF(OR('Home Equity Loan Amortization'!$E$20=26,'Home Equity Loan Amortization'!$E$20=52),IF('Home Equity Loan Amortization'!$E$20=26,IF(B294=1,'Home Equity Loan Amortization'!$I$13,C293+14),IF('Home Equity Loan Amortization'!$E$20=52,IF(B294=1,'Home Equity Loan Amortization'!$I$13,C293+7),"n/a")),IF('Home Equity Loan Amortization'!$E$20=24,DATE(YEAR('Home Equity Loan Amortization'!$I$13),MONTH('Home Equity Loan Amortization'!$I$13)+(B294-1)/2+IF(AND(DAY('Home Equity Loan Amortization'!$I$13)&gt;=15,MOD(B294,2)=0),1,0),IF(MOD(B294,2)=0,IF(DAY('Home Equity Loan Amortization'!$I$13)&gt;=15,DAY('Home Equity Loan Amortization'!$I$13)-14,DAY('Home Equity Loan Amortization'!$I$13)+14),DAY('Home Equity Loan Amortization'!$I$13))),IF(DAY(DATE(YEAR('Home Equity Loan Amortization'!$I$13),MONTH('Home Equity Loan Amortization'!$I$13)+B294-1,DAY('Home Equity Loan Amortization'!$I$13)))&lt;&gt;DAY('Home Equity Loan Amortization'!$I$13),DATE(YEAR('Home Equity Loan Amortization'!$I$13),MONTH('Home Equity Loan Amortization'!$I$13)+B294,0),DATE(YEAR('Home Equity Loan Amortization'!$I$13),MONTH('Home Equity Loan Amortization'!$I$13)+B294-1,DAY('Home Equity Loan Amortization'!$I$13))))))</f>
        <v/>
      </c>
      <c r="D294" s="12" t="str">
        <f>IF(B294="","",'Home Equity Loan Amortization'!$I$10)</f>
        <v/>
      </c>
      <c r="E294" s="3" t="str">
        <f>IF(B294="","",ROUND((((1+D294/12)^(12/'Home Equity Loan Amortization'!$E$20))-1)*H293,2))</f>
        <v/>
      </c>
      <c r="F294" s="3" t="str">
        <f t="shared" si="11"/>
        <v/>
      </c>
      <c r="G294" s="1" t="str">
        <f t="shared" si="2"/>
        <v/>
      </c>
      <c r="H294" s="3" t="str">
        <f t="shared" si="3"/>
        <v/>
      </c>
    </row>
    <row r="295" spans="2:8" ht="14.5" x14ac:dyDescent="0.35">
      <c r="B295" s="1" t="str">
        <f t="shared" si="10"/>
        <v/>
      </c>
      <c r="C295" s="11" t="str">
        <f>IF(B295="","",IF(OR('Home Equity Loan Amortization'!$E$20=26,'Home Equity Loan Amortization'!$E$20=52),IF('Home Equity Loan Amortization'!$E$20=26,IF(B295=1,'Home Equity Loan Amortization'!$I$13,C294+14),IF('Home Equity Loan Amortization'!$E$20=52,IF(B295=1,'Home Equity Loan Amortization'!$I$13,C294+7),"n/a")),IF('Home Equity Loan Amortization'!$E$20=24,DATE(YEAR('Home Equity Loan Amortization'!$I$13),MONTH('Home Equity Loan Amortization'!$I$13)+(B295-1)/2+IF(AND(DAY('Home Equity Loan Amortization'!$I$13)&gt;=15,MOD(B295,2)=0),1,0),IF(MOD(B295,2)=0,IF(DAY('Home Equity Loan Amortization'!$I$13)&gt;=15,DAY('Home Equity Loan Amortization'!$I$13)-14,DAY('Home Equity Loan Amortization'!$I$13)+14),DAY('Home Equity Loan Amortization'!$I$13))),IF(DAY(DATE(YEAR('Home Equity Loan Amortization'!$I$13),MONTH('Home Equity Loan Amortization'!$I$13)+B295-1,DAY('Home Equity Loan Amortization'!$I$13)))&lt;&gt;DAY('Home Equity Loan Amortization'!$I$13),DATE(YEAR('Home Equity Loan Amortization'!$I$13),MONTH('Home Equity Loan Amortization'!$I$13)+B295,0),DATE(YEAR('Home Equity Loan Amortization'!$I$13),MONTH('Home Equity Loan Amortization'!$I$13)+B295-1,DAY('Home Equity Loan Amortization'!$I$13))))))</f>
        <v/>
      </c>
      <c r="D295" s="12" t="str">
        <f>IF(B295="","",'Home Equity Loan Amortization'!$I$10)</f>
        <v/>
      </c>
      <c r="E295" s="3" t="str">
        <f>IF(B295="","",ROUND((((1+D295/12)^(12/'Home Equity Loan Amortization'!$E$20))-1)*H294,2))</f>
        <v/>
      </c>
      <c r="F295" s="3" t="str">
        <f t="shared" si="11"/>
        <v/>
      </c>
      <c r="G295" s="1" t="str">
        <f t="shared" si="2"/>
        <v/>
      </c>
      <c r="H295" s="3" t="str">
        <f t="shared" si="3"/>
        <v/>
      </c>
    </row>
    <row r="296" spans="2:8" ht="14.5" x14ac:dyDescent="0.35">
      <c r="B296" s="1" t="str">
        <f t="shared" si="10"/>
        <v/>
      </c>
      <c r="C296" s="11" t="str">
        <f>IF(B296="","",IF(OR('Home Equity Loan Amortization'!$E$20=26,'Home Equity Loan Amortization'!$E$20=52),IF('Home Equity Loan Amortization'!$E$20=26,IF(B296=1,'Home Equity Loan Amortization'!$I$13,C295+14),IF('Home Equity Loan Amortization'!$E$20=52,IF(B296=1,'Home Equity Loan Amortization'!$I$13,C295+7),"n/a")),IF('Home Equity Loan Amortization'!$E$20=24,DATE(YEAR('Home Equity Loan Amortization'!$I$13),MONTH('Home Equity Loan Amortization'!$I$13)+(B296-1)/2+IF(AND(DAY('Home Equity Loan Amortization'!$I$13)&gt;=15,MOD(B296,2)=0),1,0),IF(MOD(B296,2)=0,IF(DAY('Home Equity Loan Amortization'!$I$13)&gt;=15,DAY('Home Equity Loan Amortization'!$I$13)-14,DAY('Home Equity Loan Amortization'!$I$13)+14),DAY('Home Equity Loan Amortization'!$I$13))),IF(DAY(DATE(YEAR('Home Equity Loan Amortization'!$I$13),MONTH('Home Equity Loan Amortization'!$I$13)+B296-1,DAY('Home Equity Loan Amortization'!$I$13)))&lt;&gt;DAY('Home Equity Loan Amortization'!$I$13),DATE(YEAR('Home Equity Loan Amortization'!$I$13),MONTH('Home Equity Loan Amortization'!$I$13)+B296,0),DATE(YEAR('Home Equity Loan Amortization'!$I$13),MONTH('Home Equity Loan Amortization'!$I$13)+B296-1,DAY('Home Equity Loan Amortization'!$I$13))))))</f>
        <v/>
      </c>
      <c r="D296" s="12" t="str">
        <f>IF(B296="","",'Home Equity Loan Amortization'!$I$10)</f>
        <v/>
      </c>
      <c r="E296" s="3" t="str">
        <f>IF(B296="","",ROUND((((1+D296/12)^(12/'Home Equity Loan Amortization'!$E$20))-1)*H295,2))</f>
        <v/>
      </c>
      <c r="F296" s="3" t="str">
        <f t="shared" si="11"/>
        <v/>
      </c>
      <c r="G296" s="1" t="str">
        <f t="shared" si="2"/>
        <v/>
      </c>
      <c r="H296" s="3" t="str">
        <f t="shared" si="3"/>
        <v/>
      </c>
    </row>
    <row r="297" spans="2:8" ht="14.5" x14ac:dyDescent="0.35">
      <c r="B297" s="1" t="str">
        <f t="shared" si="10"/>
        <v/>
      </c>
      <c r="C297" s="11" t="str">
        <f>IF(B297="","",IF(OR('Home Equity Loan Amortization'!$E$20=26,'Home Equity Loan Amortization'!$E$20=52),IF('Home Equity Loan Amortization'!$E$20=26,IF(B297=1,'Home Equity Loan Amortization'!$I$13,C296+14),IF('Home Equity Loan Amortization'!$E$20=52,IF(B297=1,'Home Equity Loan Amortization'!$I$13,C296+7),"n/a")),IF('Home Equity Loan Amortization'!$E$20=24,DATE(YEAR('Home Equity Loan Amortization'!$I$13),MONTH('Home Equity Loan Amortization'!$I$13)+(B297-1)/2+IF(AND(DAY('Home Equity Loan Amortization'!$I$13)&gt;=15,MOD(B297,2)=0),1,0),IF(MOD(B297,2)=0,IF(DAY('Home Equity Loan Amortization'!$I$13)&gt;=15,DAY('Home Equity Loan Amortization'!$I$13)-14,DAY('Home Equity Loan Amortization'!$I$13)+14),DAY('Home Equity Loan Amortization'!$I$13))),IF(DAY(DATE(YEAR('Home Equity Loan Amortization'!$I$13),MONTH('Home Equity Loan Amortization'!$I$13)+B297-1,DAY('Home Equity Loan Amortization'!$I$13)))&lt;&gt;DAY('Home Equity Loan Amortization'!$I$13),DATE(YEAR('Home Equity Loan Amortization'!$I$13),MONTH('Home Equity Loan Amortization'!$I$13)+B297,0),DATE(YEAR('Home Equity Loan Amortization'!$I$13),MONTH('Home Equity Loan Amortization'!$I$13)+B297-1,DAY('Home Equity Loan Amortization'!$I$13))))))</f>
        <v/>
      </c>
      <c r="D297" s="12" t="str">
        <f>IF(B297="","",'Home Equity Loan Amortization'!$I$10)</f>
        <v/>
      </c>
      <c r="E297" s="3" t="str">
        <f>IF(B297="","",ROUND((((1+D297/12)^(12/'Home Equity Loan Amortization'!$E$20))-1)*H296,2))</f>
        <v/>
      </c>
      <c r="F297" s="3" t="str">
        <f t="shared" si="11"/>
        <v/>
      </c>
      <c r="G297" s="1" t="str">
        <f t="shared" si="2"/>
        <v/>
      </c>
      <c r="H297" s="3" t="str">
        <f t="shared" si="3"/>
        <v/>
      </c>
    </row>
    <row r="298" spans="2:8" ht="14.5" x14ac:dyDescent="0.35">
      <c r="B298" s="1" t="str">
        <f t="shared" si="10"/>
        <v/>
      </c>
      <c r="C298" s="11" t="str">
        <f>IF(B298="","",IF(OR('Home Equity Loan Amortization'!$E$20=26,'Home Equity Loan Amortization'!$E$20=52),IF('Home Equity Loan Amortization'!$E$20=26,IF(B298=1,'Home Equity Loan Amortization'!$I$13,C297+14),IF('Home Equity Loan Amortization'!$E$20=52,IF(B298=1,'Home Equity Loan Amortization'!$I$13,C297+7),"n/a")),IF('Home Equity Loan Amortization'!$E$20=24,DATE(YEAR('Home Equity Loan Amortization'!$I$13),MONTH('Home Equity Loan Amortization'!$I$13)+(B298-1)/2+IF(AND(DAY('Home Equity Loan Amortization'!$I$13)&gt;=15,MOD(B298,2)=0),1,0),IF(MOD(B298,2)=0,IF(DAY('Home Equity Loan Amortization'!$I$13)&gt;=15,DAY('Home Equity Loan Amortization'!$I$13)-14,DAY('Home Equity Loan Amortization'!$I$13)+14),DAY('Home Equity Loan Amortization'!$I$13))),IF(DAY(DATE(YEAR('Home Equity Loan Amortization'!$I$13),MONTH('Home Equity Loan Amortization'!$I$13)+B298-1,DAY('Home Equity Loan Amortization'!$I$13)))&lt;&gt;DAY('Home Equity Loan Amortization'!$I$13),DATE(YEAR('Home Equity Loan Amortization'!$I$13),MONTH('Home Equity Loan Amortization'!$I$13)+B298,0),DATE(YEAR('Home Equity Loan Amortization'!$I$13),MONTH('Home Equity Loan Amortization'!$I$13)+B298-1,DAY('Home Equity Loan Amortization'!$I$13))))))</f>
        <v/>
      </c>
      <c r="D298" s="12" t="str">
        <f>IF(B298="","",'Home Equity Loan Amortization'!$I$10)</f>
        <v/>
      </c>
      <c r="E298" s="3" t="str">
        <f>IF(B298="","",ROUND((((1+D298/12)^(12/'Home Equity Loan Amortization'!$E$20))-1)*H297,2))</f>
        <v/>
      </c>
      <c r="F298" s="3" t="str">
        <f t="shared" si="11"/>
        <v/>
      </c>
      <c r="G298" s="1" t="str">
        <f t="shared" si="2"/>
        <v/>
      </c>
      <c r="H298" s="3" t="str">
        <f t="shared" si="3"/>
        <v/>
      </c>
    </row>
    <row r="299" spans="2:8" ht="14.5" x14ac:dyDescent="0.35">
      <c r="B299" s="1" t="str">
        <f t="shared" si="10"/>
        <v/>
      </c>
      <c r="C299" s="11" t="str">
        <f>IF(B299="","",IF(OR('Home Equity Loan Amortization'!$E$20=26,'Home Equity Loan Amortization'!$E$20=52),IF('Home Equity Loan Amortization'!$E$20=26,IF(B299=1,'Home Equity Loan Amortization'!$I$13,C298+14),IF('Home Equity Loan Amortization'!$E$20=52,IF(B299=1,'Home Equity Loan Amortization'!$I$13,C298+7),"n/a")),IF('Home Equity Loan Amortization'!$E$20=24,DATE(YEAR('Home Equity Loan Amortization'!$I$13),MONTH('Home Equity Loan Amortization'!$I$13)+(B299-1)/2+IF(AND(DAY('Home Equity Loan Amortization'!$I$13)&gt;=15,MOD(B299,2)=0),1,0),IF(MOD(B299,2)=0,IF(DAY('Home Equity Loan Amortization'!$I$13)&gt;=15,DAY('Home Equity Loan Amortization'!$I$13)-14,DAY('Home Equity Loan Amortization'!$I$13)+14),DAY('Home Equity Loan Amortization'!$I$13))),IF(DAY(DATE(YEAR('Home Equity Loan Amortization'!$I$13),MONTH('Home Equity Loan Amortization'!$I$13)+B299-1,DAY('Home Equity Loan Amortization'!$I$13)))&lt;&gt;DAY('Home Equity Loan Amortization'!$I$13),DATE(YEAR('Home Equity Loan Amortization'!$I$13),MONTH('Home Equity Loan Amortization'!$I$13)+B299,0),DATE(YEAR('Home Equity Loan Amortization'!$I$13),MONTH('Home Equity Loan Amortization'!$I$13)+B299-1,DAY('Home Equity Loan Amortization'!$I$13))))))</f>
        <v/>
      </c>
      <c r="D299" s="12" t="str">
        <f>IF(B299="","",'Home Equity Loan Amortization'!$I$10)</f>
        <v/>
      </c>
      <c r="E299" s="3" t="str">
        <f>IF(B299="","",ROUND((((1+D299/12)^(12/'Home Equity Loan Amortization'!$E$20))-1)*H298,2))</f>
        <v/>
      </c>
      <c r="F299" s="3" t="str">
        <f t="shared" si="11"/>
        <v/>
      </c>
      <c r="G299" s="1" t="str">
        <f t="shared" si="2"/>
        <v/>
      </c>
      <c r="H299" s="3" t="str">
        <f t="shared" si="3"/>
        <v/>
      </c>
    </row>
    <row r="300" spans="2:8" ht="14.5" x14ac:dyDescent="0.35">
      <c r="B300" s="1" t="str">
        <f t="shared" si="10"/>
        <v/>
      </c>
      <c r="C300" s="11" t="str">
        <f>IF(B300="","",IF(OR('Home Equity Loan Amortization'!$E$20=26,'Home Equity Loan Amortization'!$E$20=52),IF('Home Equity Loan Amortization'!$E$20=26,IF(B300=1,'Home Equity Loan Amortization'!$I$13,C299+14),IF('Home Equity Loan Amortization'!$E$20=52,IF(B300=1,'Home Equity Loan Amortization'!$I$13,C299+7),"n/a")),IF('Home Equity Loan Amortization'!$E$20=24,DATE(YEAR('Home Equity Loan Amortization'!$I$13),MONTH('Home Equity Loan Amortization'!$I$13)+(B300-1)/2+IF(AND(DAY('Home Equity Loan Amortization'!$I$13)&gt;=15,MOD(B300,2)=0),1,0),IF(MOD(B300,2)=0,IF(DAY('Home Equity Loan Amortization'!$I$13)&gt;=15,DAY('Home Equity Loan Amortization'!$I$13)-14,DAY('Home Equity Loan Amortization'!$I$13)+14),DAY('Home Equity Loan Amortization'!$I$13))),IF(DAY(DATE(YEAR('Home Equity Loan Amortization'!$I$13),MONTH('Home Equity Loan Amortization'!$I$13)+B300-1,DAY('Home Equity Loan Amortization'!$I$13)))&lt;&gt;DAY('Home Equity Loan Amortization'!$I$13),DATE(YEAR('Home Equity Loan Amortization'!$I$13),MONTH('Home Equity Loan Amortization'!$I$13)+B300,0),DATE(YEAR('Home Equity Loan Amortization'!$I$13),MONTH('Home Equity Loan Amortization'!$I$13)+B300-1,DAY('Home Equity Loan Amortization'!$I$13))))))</f>
        <v/>
      </c>
      <c r="D300" s="12" t="str">
        <f>IF(B300="","",'Home Equity Loan Amortization'!$I$10)</f>
        <v/>
      </c>
      <c r="E300" s="3" t="str">
        <f>IF(B300="","",ROUND((((1+D300/12)^(12/'Home Equity Loan Amortization'!$E$20))-1)*H299,2))</f>
        <v/>
      </c>
      <c r="F300" s="3" t="str">
        <f t="shared" si="11"/>
        <v/>
      </c>
      <c r="G300" s="1" t="str">
        <f t="shared" si="2"/>
        <v/>
      </c>
      <c r="H300" s="3" t="str">
        <f t="shared" si="3"/>
        <v/>
      </c>
    </row>
    <row r="301" spans="2:8" ht="14.5" x14ac:dyDescent="0.35">
      <c r="B301" s="1" t="str">
        <f t="shared" si="10"/>
        <v/>
      </c>
      <c r="C301" s="11" t="str">
        <f>IF(B301="","",IF(OR('Home Equity Loan Amortization'!$E$20=26,'Home Equity Loan Amortization'!$E$20=52),IF('Home Equity Loan Amortization'!$E$20=26,IF(B301=1,'Home Equity Loan Amortization'!$I$13,C300+14),IF('Home Equity Loan Amortization'!$E$20=52,IF(B301=1,'Home Equity Loan Amortization'!$I$13,C300+7),"n/a")),IF('Home Equity Loan Amortization'!$E$20=24,DATE(YEAR('Home Equity Loan Amortization'!$I$13),MONTH('Home Equity Loan Amortization'!$I$13)+(B301-1)/2+IF(AND(DAY('Home Equity Loan Amortization'!$I$13)&gt;=15,MOD(B301,2)=0),1,0),IF(MOD(B301,2)=0,IF(DAY('Home Equity Loan Amortization'!$I$13)&gt;=15,DAY('Home Equity Loan Amortization'!$I$13)-14,DAY('Home Equity Loan Amortization'!$I$13)+14),DAY('Home Equity Loan Amortization'!$I$13))),IF(DAY(DATE(YEAR('Home Equity Loan Amortization'!$I$13),MONTH('Home Equity Loan Amortization'!$I$13)+B301-1,DAY('Home Equity Loan Amortization'!$I$13)))&lt;&gt;DAY('Home Equity Loan Amortization'!$I$13),DATE(YEAR('Home Equity Loan Amortization'!$I$13),MONTH('Home Equity Loan Amortization'!$I$13)+B301,0),DATE(YEAR('Home Equity Loan Amortization'!$I$13),MONTH('Home Equity Loan Amortization'!$I$13)+B301-1,DAY('Home Equity Loan Amortization'!$I$13))))))</f>
        <v/>
      </c>
      <c r="D301" s="12" t="str">
        <f>IF(B301="","",'Home Equity Loan Amortization'!$I$10)</f>
        <v/>
      </c>
      <c r="E301" s="3" t="str">
        <f>IF(B301="","",ROUND((((1+D301/12)^(12/'Home Equity Loan Amortization'!$E$20))-1)*H300,2))</f>
        <v/>
      </c>
      <c r="F301" s="3" t="str">
        <f t="shared" si="11"/>
        <v/>
      </c>
      <c r="G301" s="1" t="str">
        <f t="shared" si="2"/>
        <v/>
      </c>
      <c r="H301" s="3" t="str">
        <f t="shared" si="3"/>
        <v/>
      </c>
    </row>
    <row r="302" spans="2:8" ht="14.5" x14ac:dyDescent="0.35">
      <c r="B302" s="1" t="str">
        <f t="shared" si="10"/>
        <v/>
      </c>
      <c r="C302" s="11" t="str">
        <f>IF(B302="","",IF(OR('Home Equity Loan Amortization'!$E$20=26,'Home Equity Loan Amortization'!$E$20=52),IF('Home Equity Loan Amortization'!$E$20=26,IF(B302=1,'Home Equity Loan Amortization'!$I$13,C301+14),IF('Home Equity Loan Amortization'!$E$20=52,IF(B302=1,'Home Equity Loan Amortization'!$I$13,C301+7),"n/a")),IF('Home Equity Loan Amortization'!$E$20=24,DATE(YEAR('Home Equity Loan Amortization'!$I$13),MONTH('Home Equity Loan Amortization'!$I$13)+(B302-1)/2+IF(AND(DAY('Home Equity Loan Amortization'!$I$13)&gt;=15,MOD(B302,2)=0),1,0),IF(MOD(B302,2)=0,IF(DAY('Home Equity Loan Amortization'!$I$13)&gt;=15,DAY('Home Equity Loan Amortization'!$I$13)-14,DAY('Home Equity Loan Amortization'!$I$13)+14),DAY('Home Equity Loan Amortization'!$I$13))),IF(DAY(DATE(YEAR('Home Equity Loan Amortization'!$I$13),MONTH('Home Equity Loan Amortization'!$I$13)+B302-1,DAY('Home Equity Loan Amortization'!$I$13)))&lt;&gt;DAY('Home Equity Loan Amortization'!$I$13),DATE(YEAR('Home Equity Loan Amortization'!$I$13),MONTH('Home Equity Loan Amortization'!$I$13)+B302,0),DATE(YEAR('Home Equity Loan Amortization'!$I$13),MONTH('Home Equity Loan Amortization'!$I$13)+B302-1,DAY('Home Equity Loan Amortization'!$I$13))))))</f>
        <v/>
      </c>
      <c r="D302" s="12" t="str">
        <f>IF(B302="","",'Home Equity Loan Amortization'!$I$10)</f>
        <v/>
      </c>
      <c r="E302" s="3" t="str">
        <f>IF(B302="","",ROUND((((1+D302/12)^(12/'Home Equity Loan Amortization'!$E$20))-1)*H301,2))</f>
        <v/>
      </c>
      <c r="F302" s="3" t="str">
        <f t="shared" si="11"/>
        <v/>
      </c>
      <c r="G302" s="1" t="str">
        <f t="shared" si="2"/>
        <v/>
      </c>
      <c r="H302" s="3" t="str">
        <f t="shared" si="3"/>
        <v/>
      </c>
    </row>
    <row r="303" spans="2:8" ht="14.5" x14ac:dyDescent="0.35">
      <c r="B303" s="1" t="str">
        <f t="shared" si="10"/>
        <v/>
      </c>
      <c r="C303" s="11" t="str">
        <f>IF(B303="","",IF(OR('Home Equity Loan Amortization'!$E$20=26,'Home Equity Loan Amortization'!$E$20=52),IF('Home Equity Loan Amortization'!$E$20=26,IF(B303=1,'Home Equity Loan Amortization'!$I$13,C302+14),IF('Home Equity Loan Amortization'!$E$20=52,IF(B303=1,'Home Equity Loan Amortization'!$I$13,C302+7),"n/a")),IF('Home Equity Loan Amortization'!$E$20=24,DATE(YEAR('Home Equity Loan Amortization'!$I$13),MONTH('Home Equity Loan Amortization'!$I$13)+(B303-1)/2+IF(AND(DAY('Home Equity Loan Amortization'!$I$13)&gt;=15,MOD(B303,2)=0),1,0),IF(MOD(B303,2)=0,IF(DAY('Home Equity Loan Amortization'!$I$13)&gt;=15,DAY('Home Equity Loan Amortization'!$I$13)-14,DAY('Home Equity Loan Amortization'!$I$13)+14),DAY('Home Equity Loan Amortization'!$I$13))),IF(DAY(DATE(YEAR('Home Equity Loan Amortization'!$I$13),MONTH('Home Equity Loan Amortization'!$I$13)+B303-1,DAY('Home Equity Loan Amortization'!$I$13)))&lt;&gt;DAY('Home Equity Loan Amortization'!$I$13),DATE(YEAR('Home Equity Loan Amortization'!$I$13),MONTH('Home Equity Loan Amortization'!$I$13)+B303,0),DATE(YEAR('Home Equity Loan Amortization'!$I$13),MONTH('Home Equity Loan Amortization'!$I$13)+B303-1,DAY('Home Equity Loan Amortization'!$I$13))))))</f>
        <v/>
      </c>
      <c r="D303" s="12" t="str">
        <f>IF(B303="","",'Home Equity Loan Amortization'!$I$10)</f>
        <v/>
      </c>
      <c r="E303" s="3" t="str">
        <f>IF(B303="","",ROUND((((1+D303/12)^(12/'Home Equity Loan Amortization'!$E$20))-1)*H302,2))</f>
        <v/>
      </c>
      <c r="F303" s="3" t="str">
        <f t="shared" si="11"/>
        <v/>
      </c>
      <c r="G303" s="1" t="str">
        <f t="shared" si="2"/>
        <v/>
      </c>
      <c r="H303" s="3" t="str">
        <f t="shared" si="3"/>
        <v/>
      </c>
    </row>
    <row r="304" spans="2:8" ht="14.5" x14ac:dyDescent="0.35">
      <c r="B304" s="1" t="str">
        <f t="shared" si="10"/>
        <v/>
      </c>
      <c r="C304" s="11" t="str">
        <f>IF(B304="","",IF(OR('Home Equity Loan Amortization'!$E$20=26,'Home Equity Loan Amortization'!$E$20=52),IF('Home Equity Loan Amortization'!$E$20=26,IF(B304=1,'Home Equity Loan Amortization'!$I$13,C303+14),IF('Home Equity Loan Amortization'!$E$20=52,IF(B304=1,'Home Equity Loan Amortization'!$I$13,C303+7),"n/a")),IF('Home Equity Loan Amortization'!$E$20=24,DATE(YEAR('Home Equity Loan Amortization'!$I$13),MONTH('Home Equity Loan Amortization'!$I$13)+(B304-1)/2+IF(AND(DAY('Home Equity Loan Amortization'!$I$13)&gt;=15,MOD(B304,2)=0),1,0),IF(MOD(B304,2)=0,IF(DAY('Home Equity Loan Amortization'!$I$13)&gt;=15,DAY('Home Equity Loan Amortization'!$I$13)-14,DAY('Home Equity Loan Amortization'!$I$13)+14),DAY('Home Equity Loan Amortization'!$I$13))),IF(DAY(DATE(YEAR('Home Equity Loan Amortization'!$I$13),MONTH('Home Equity Loan Amortization'!$I$13)+B304-1,DAY('Home Equity Loan Amortization'!$I$13)))&lt;&gt;DAY('Home Equity Loan Amortization'!$I$13),DATE(YEAR('Home Equity Loan Amortization'!$I$13),MONTH('Home Equity Loan Amortization'!$I$13)+B304,0),DATE(YEAR('Home Equity Loan Amortization'!$I$13),MONTH('Home Equity Loan Amortization'!$I$13)+B304-1,DAY('Home Equity Loan Amortization'!$I$13))))))</f>
        <v/>
      </c>
      <c r="D304" s="12" t="str">
        <f>IF(B304="","",'Home Equity Loan Amortization'!$I$10)</f>
        <v/>
      </c>
      <c r="E304" s="3" t="str">
        <f>IF(B304="","",ROUND((((1+D304/12)^(12/'Home Equity Loan Amortization'!$E$20))-1)*H303,2))</f>
        <v/>
      </c>
      <c r="F304" s="3" t="str">
        <f t="shared" si="11"/>
        <v/>
      </c>
      <c r="G304" s="1" t="str">
        <f t="shared" si="2"/>
        <v/>
      </c>
      <c r="H304" s="3" t="str">
        <f t="shared" si="3"/>
        <v/>
      </c>
    </row>
    <row r="305" spans="2:8" ht="14.5" x14ac:dyDescent="0.35">
      <c r="B305" s="1" t="str">
        <f t="shared" si="10"/>
        <v/>
      </c>
      <c r="C305" s="11" t="str">
        <f>IF(B305="","",IF(OR('Home Equity Loan Amortization'!$E$20=26,'Home Equity Loan Amortization'!$E$20=52),IF('Home Equity Loan Amortization'!$E$20=26,IF(B305=1,'Home Equity Loan Amortization'!$I$13,C304+14),IF('Home Equity Loan Amortization'!$E$20=52,IF(B305=1,'Home Equity Loan Amortization'!$I$13,C304+7),"n/a")),IF('Home Equity Loan Amortization'!$E$20=24,DATE(YEAR('Home Equity Loan Amortization'!$I$13),MONTH('Home Equity Loan Amortization'!$I$13)+(B305-1)/2+IF(AND(DAY('Home Equity Loan Amortization'!$I$13)&gt;=15,MOD(B305,2)=0),1,0),IF(MOD(B305,2)=0,IF(DAY('Home Equity Loan Amortization'!$I$13)&gt;=15,DAY('Home Equity Loan Amortization'!$I$13)-14,DAY('Home Equity Loan Amortization'!$I$13)+14),DAY('Home Equity Loan Amortization'!$I$13))),IF(DAY(DATE(YEAR('Home Equity Loan Amortization'!$I$13),MONTH('Home Equity Loan Amortization'!$I$13)+B305-1,DAY('Home Equity Loan Amortization'!$I$13)))&lt;&gt;DAY('Home Equity Loan Amortization'!$I$13),DATE(YEAR('Home Equity Loan Amortization'!$I$13),MONTH('Home Equity Loan Amortization'!$I$13)+B305,0),DATE(YEAR('Home Equity Loan Amortization'!$I$13),MONTH('Home Equity Loan Amortization'!$I$13)+B305-1,DAY('Home Equity Loan Amortization'!$I$13))))))</f>
        <v/>
      </c>
      <c r="D305" s="12" t="str">
        <f>IF(B305="","",'Home Equity Loan Amortization'!$I$10)</f>
        <v/>
      </c>
      <c r="E305" s="3" t="str">
        <f>IF(B305="","",ROUND((((1+D305/12)^(12/'Home Equity Loan Amortization'!$E$20))-1)*H304,2))</f>
        <v/>
      </c>
      <c r="F305" s="3" t="str">
        <f t="shared" si="11"/>
        <v/>
      </c>
      <c r="G305" s="1" t="str">
        <f t="shared" si="2"/>
        <v/>
      </c>
      <c r="H305" s="3" t="str">
        <f t="shared" si="3"/>
        <v/>
      </c>
    </row>
    <row r="306" spans="2:8" ht="14.5" x14ac:dyDescent="0.35">
      <c r="B306" s="1" t="str">
        <f t="shared" si="10"/>
        <v/>
      </c>
      <c r="C306" s="11" t="str">
        <f>IF(B306="","",IF(OR('Home Equity Loan Amortization'!$E$20=26,'Home Equity Loan Amortization'!$E$20=52),IF('Home Equity Loan Amortization'!$E$20=26,IF(B306=1,'Home Equity Loan Amortization'!$I$13,C305+14),IF('Home Equity Loan Amortization'!$E$20=52,IF(B306=1,'Home Equity Loan Amortization'!$I$13,C305+7),"n/a")),IF('Home Equity Loan Amortization'!$E$20=24,DATE(YEAR('Home Equity Loan Amortization'!$I$13),MONTH('Home Equity Loan Amortization'!$I$13)+(B306-1)/2+IF(AND(DAY('Home Equity Loan Amortization'!$I$13)&gt;=15,MOD(B306,2)=0),1,0),IF(MOD(B306,2)=0,IF(DAY('Home Equity Loan Amortization'!$I$13)&gt;=15,DAY('Home Equity Loan Amortization'!$I$13)-14,DAY('Home Equity Loan Amortization'!$I$13)+14),DAY('Home Equity Loan Amortization'!$I$13))),IF(DAY(DATE(YEAR('Home Equity Loan Amortization'!$I$13),MONTH('Home Equity Loan Amortization'!$I$13)+B306-1,DAY('Home Equity Loan Amortization'!$I$13)))&lt;&gt;DAY('Home Equity Loan Amortization'!$I$13),DATE(YEAR('Home Equity Loan Amortization'!$I$13),MONTH('Home Equity Loan Amortization'!$I$13)+B306,0),DATE(YEAR('Home Equity Loan Amortization'!$I$13),MONTH('Home Equity Loan Amortization'!$I$13)+B306-1,DAY('Home Equity Loan Amortization'!$I$13))))))</f>
        <v/>
      </c>
      <c r="D306" s="12" t="str">
        <f>IF(B306="","",'Home Equity Loan Amortization'!$I$10)</f>
        <v/>
      </c>
      <c r="E306" s="3" t="str">
        <f>IF(B306="","",ROUND((((1+D306/12)^(12/'Home Equity Loan Amortization'!$E$20))-1)*H305,2))</f>
        <v/>
      </c>
      <c r="F306" s="3" t="str">
        <f t="shared" si="11"/>
        <v/>
      </c>
      <c r="G306" s="1" t="str">
        <f t="shared" si="2"/>
        <v/>
      </c>
      <c r="H306" s="3" t="str">
        <f t="shared" si="3"/>
        <v/>
      </c>
    </row>
    <row r="307" spans="2:8" ht="14.5" x14ac:dyDescent="0.35">
      <c r="B307" s="1" t="str">
        <f t="shared" si="10"/>
        <v/>
      </c>
      <c r="C307" s="11" t="str">
        <f>IF(B307="","",IF(OR('Home Equity Loan Amortization'!$E$20=26,'Home Equity Loan Amortization'!$E$20=52),IF('Home Equity Loan Amortization'!$E$20=26,IF(B307=1,'Home Equity Loan Amortization'!$I$13,C306+14),IF('Home Equity Loan Amortization'!$E$20=52,IF(B307=1,'Home Equity Loan Amortization'!$I$13,C306+7),"n/a")),IF('Home Equity Loan Amortization'!$E$20=24,DATE(YEAR('Home Equity Loan Amortization'!$I$13),MONTH('Home Equity Loan Amortization'!$I$13)+(B307-1)/2+IF(AND(DAY('Home Equity Loan Amortization'!$I$13)&gt;=15,MOD(B307,2)=0),1,0),IF(MOD(B307,2)=0,IF(DAY('Home Equity Loan Amortization'!$I$13)&gt;=15,DAY('Home Equity Loan Amortization'!$I$13)-14,DAY('Home Equity Loan Amortization'!$I$13)+14),DAY('Home Equity Loan Amortization'!$I$13))),IF(DAY(DATE(YEAR('Home Equity Loan Amortization'!$I$13),MONTH('Home Equity Loan Amortization'!$I$13)+B307-1,DAY('Home Equity Loan Amortization'!$I$13)))&lt;&gt;DAY('Home Equity Loan Amortization'!$I$13),DATE(YEAR('Home Equity Loan Amortization'!$I$13),MONTH('Home Equity Loan Amortization'!$I$13)+B307,0),DATE(YEAR('Home Equity Loan Amortization'!$I$13),MONTH('Home Equity Loan Amortization'!$I$13)+B307-1,DAY('Home Equity Loan Amortization'!$I$13))))))</f>
        <v/>
      </c>
      <c r="D307" s="12" t="str">
        <f>IF(B307="","",'Home Equity Loan Amortization'!$I$10)</f>
        <v/>
      </c>
      <c r="E307" s="3" t="str">
        <f>IF(B307="","",ROUND((((1+D307/12)^(12/'Home Equity Loan Amortization'!$E$20))-1)*H306,2))</f>
        <v/>
      </c>
      <c r="F307" s="3" t="str">
        <f t="shared" si="11"/>
        <v/>
      </c>
      <c r="G307" s="1" t="str">
        <f t="shared" si="2"/>
        <v/>
      </c>
      <c r="H307" s="3" t="str">
        <f t="shared" si="3"/>
        <v/>
      </c>
    </row>
    <row r="308" spans="2:8" ht="14.5" x14ac:dyDescent="0.35">
      <c r="B308" s="1" t="str">
        <f t="shared" si="10"/>
        <v/>
      </c>
      <c r="C308" s="11" t="str">
        <f>IF(B308="","",IF(OR('Home Equity Loan Amortization'!$E$20=26,'Home Equity Loan Amortization'!$E$20=52),IF('Home Equity Loan Amortization'!$E$20=26,IF(B308=1,'Home Equity Loan Amortization'!$I$13,C307+14),IF('Home Equity Loan Amortization'!$E$20=52,IF(B308=1,'Home Equity Loan Amortization'!$I$13,C307+7),"n/a")),IF('Home Equity Loan Amortization'!$E$20=24,DATE(YEAR('Home Equity Loan Amortization'!$I$13),MONTH('Home Equity Loan Amortization'!$I$13)+(B308-1)/2+IF(AND(DAY('Home Equity Loan Amortization'!$I$13)&gt;=15,MOD(B308,2)=0),1,0),IF(MOD(B308,2)=0,IF(DAY('Home Equity Loan Amortization'!$I$13)&gt;=15,DAY('Home Equity Loan Amortization'!$I$13)-14,DAY('Home Equity Loan Amortization'!$I$13)+14),DAY('Home Equity Loan Amortization'!$I$13))),IF(DAY(DATE(YEAR('Home Equity Loan Amortization'!$I$13),MONTH('Home Equity Loan Amortization'!$I$13)+B308-1,DAY('Home Equity Loan Amortization'!$I$13)))&lt;&gt;DAY('Home Equity Loan Amortization'!$I$13),DATE(YEAR('Home Equity Loan Amortization'!$I$13),MONTH('Home Equity Loan Amortization'!$I$13)+B308,0),DATE(YEAR('Home Equity Loan Amortization'!$I$13),MONTH('Home Equity Loan Amortization'!$I$13)+B308-1,DAY('Home Equity Loan Amortization'!$I$13))))))</f>
        <v/>
      </c>
      <c r="D308" s="12" t="str">
        <f>IF(B308="","",'Home Equity Loan Amortization'!$I$10)</f>
        <v/>
      </c>
      <c r="E308" s="3" t="str">
        <f>IF(B308="","",ROUND((((1+D308/12)^(12/'Home Equity Loan Amortization'!$E$20))-1)*H307,2))</f>
        <v/>
      </c>
      <c r="F308" s="3" t="str">
        <f t="shared" si="11"/>
        <v/>
      </c>
      <c r="G308" s="1" t="str">
        <f t="shared" si="2"/>
        <v/>
      </c>
      <c r="H308" s="3" t="str">
        <f t="shared" si="3"/>
        <v/>
      </c>
    </row>
    <row r="309" spans="2:8" ht="14.5" x14ac:dyDescent="0.35">
      <c r="B309" s="1" t="str">
        <f t="shared" si="10"/>
        <v/>
      </c>
      <c r="C309" s="11" t="str">
        <f>IF(B309="","",IF(OR('Home Equity Loan Amortization'!$E$20=26,'Home Equity Loan Amortization'!$E$20=52),IF('Home Equity Loan Amortization'!$E$20=26,IF(B309=1,'Home Equity Loan Amortization'!$I$13,C308+14),IF('Home Equity Loan Amortization'!$E$20=52,IF(B309=1,'Home Equity Loan Amortization'!$I$13,C308+7),"n/a")),IF('Home Equity Loan Amortization'!$E$20=24,DATE(YEAR('Home Equity Loan Amortization'!$I$13),MONTH('Home Equity Loan Amortization'!$I$13)+(B309-1)/2+IF(AND(DAY('Home Equity Loan Amortization'!$I$13)&gt;=15,MOD(B309,2)=0),1,0),IF(MOD(B309,2)=0,IF(DAY('Home Equity Loan Amortization'!$I$13)&gt;=15,DAY('Home Equity Loan Amortization'!$I$13)-14,DAY('Home Equity Loan Amortization'!$I$13)+14),DAY('Home Equity Loan Amortization'!$I$13))),IF(DAY(DATE(YEAR('Home Equity Loan Amortization'!$I$13),MONTH('Home Equity Loan Amortization'!$I$13)+B309-1,DAY('Home Equity Loan Amortization'!$I$13)))&lt;&gt;DAY('Home Equity Loan Amortization'!$I$13),DATE(YEAR('Home Equity Loan Amortization'!$I$13),MONTH('Home Equity Loan Amortization'!$I$13)+B309,0),DATE(YEAR('Home Equity Loan Amortization'!$I$13),MONTH('Home Equity Loan Amortization'!$I$13)+B309-1,DAY('Home Equity Loan Amortization'!$I$13))))))</f>
        <v/>
      </c>
      <c r="D309" s="12" t="str">
        <f>IF(B309="","",'Home Equity Loan Amortization'!$I$10)</f>
        <v/>
      </c>
      <c r="E309" s="3" t="str">
        <f>IF(B309="","",ROUND((((1+D309/12)^(12/'Home Equity Loan Amortization'!$E$20))-1)*H308,2))</f>
        <v/>
      </c>
      <c r="F309" s="3" t="str">
        <f t="shared" si="11"/>
        <v/>
      </c>
      <c r="G309" s="1" t="str">
        <f t="shared" si="2"/>
        <v/>
      </c>
      <c r="H309" s="3" t="str">
        <f t="shared" si="3"/>
        <v/>
      </c>
    </row>
    <row r="310" spans="2:8" ht="14.5" x14ac:dyDescent="0.35">
      <c r="B310" s="1" t="str">
        <f t="shared" si="10"/>
        <v/>
      </c>
      <c r="C310" s="11" t="str">
        <f>IF(B310="","",IF(OR('Home Equity Loan Amortization'!$E$20=26,'Home Equity Loan Amortization'!$E$20=52),IF('Home Equity Loan Amortization'!$E$20=26,IF(B310=1,'Home Equity Loan Amortization'!$I$13,C309+14),IF('Home Equity Loan Amortization'!$E$20=52,IF(B310=1,'Home Equity Loan Amortization'!$I$13,C309+7),"n/a")),IF('Home Equity Loan Amortization'!$E$20=24,DATE(YEAR('Home Equity Loan Amortization'!$I$13),MONTH('Home Equity Loan Amortization'!$I$13)+(B310-1)/2+IF(AND(DAY('Home Equity Loan Amortization'!$I$13)&gt;=15,MOD(B310,2)=0),1,0),IF(MOD(B310,2)=0,IF(DAY('Home Equity Loan Amortization'!$I$13)&gt;=15,DAY('Home Equity Loan Amortization'!$I$13)-14,DAY('Home Equity Loan Amortization'!$I$13)+14),DAY('Home Equity Loan Amortization'!$I$13))),IF(DAY(DATE(YEAR('Home Equity Loan Amortization'!$I$13),MONTH('Home Equity Loan Amortization'!$I$13)+B310-1,DAY('Home Equity Loan Amortization'!$I$13)))&lt;&gt;DAY('Home Equity Loan Amortization'!$I$13),DATE(YEAR('Home Equity Loan Amortization'!$I$13),MONTH('Home Equity Loan Amortization'!$I$13)+B310,0),DATE(YEAR('Home Equity Loan Amortization'!$I$13),MONTH('Home Equity Loan Amortization'!$I$13)+B310-1,DAY('Home Equity Loan Amortization'!$I$13))))))</f>
        <v/>
      </c>
      <c r="D310" s="12" t="str">
        <f>IF(B310="","",'Home Equity Loan Amortization'!$I$10)</f>
        <v/>
      </c>
      <c r="E310" s="3" t="str">
        <f>IF(B310="","",ROUND((((1+D310/12)^(12/'Home Equity Loan Amortization'!$E$20))-1)*H309,2))</f>
        <v/>
      </c>
      <c r="F310" s="3" t="str">
        <f t="shared" si="11"/>
        <v/>
      </c>
      <c r="G310" s="1" t="str">
        <f t="shared" si="2"/>
        <v/>
      </c>
      <c r="H310" s="3" t="str">
        <f t="shared" si="3"/>
        <v/>
      </c>
    </row>
    <row r="311" spans="2:8" ht="14.5" x14ac:dyDescent="0.35">
      <c r="B311" s="1" t="str">
        <f t="shared" si="10"/>
        <v/>
      </c>
      <c r="C311" s="11" t="str">
        <f>IF(B311="","",IF(OR('Home Equity Loan Amortization'!$E$20=26,'Home Equity Loan Amortization'!$E$20=52),IF('Home Equity Loan Amortization'!$E$20=26,IF(B311=1,'Home Equity Loan Amortization'!$I$13,C310+14),IF('Home Equity Loan Amortization'!$E$20=52,IF(B311=1,'Home Equity Loan Amortization'!$I$13,C310+7),"n/a")),IF('Home Equity Loan Amortization'!$E$20=24,DATE(YEAR('Home Equity Loan Amortization'!$I$13),MONTH('Home Equity Loan Amortization'!$I$13)+(B311-1)/2+IF(AND(DAY('Home Equity Loan Amortization'!$I$13)&gt;=15,MOD(B311,2)=0),1,0),IF(MOD(B311,2)=0,IF(DAY('Home Equity Loan Amortization'!$I$13)&gt;=15,DAY('Home Equity Loan Amortization'!$I$13)-14,DAY('Home Equity Loan Amortization'!$I$13)+14),DAY('Home Equity Loan Amortization'!$I$13))),IF(DAY(DATE(YEAR('Home Equity Loan Amortization'!$I$13),MONTH('Home Equity Loan Amortization'!$I$13)+B311-1,DAY('Home Equity Loan Amortization'!$I$13)))&lt;&gt;DAY('Home Equity Loan Amortization'!$I$13),DATE(YEAR('Home Equity Loan Amortization'!$I$13),MONTH('Home Equity Loan Amortization'!$I$13)+B311,0),DATE(YEAR('Home Equity Loan Amortization'!$I$13),MONTH('Home Equity Loan Amortization'!$I$13)+B311-1,DAY('Home Equity Loan Amortization'!$I$13))))))</f>
        <v/>
      </c>
      <c r="D311" s="12" t="str">
        <f>IF(B311="","",'Home Equity Loan Amortization'!$I$10)</f>
        <v/>
      </c>
      <c r="E311" s="3" t="str">
        <f>IF(B311="","",ROUND((((1+D311/12)^(12/'Home Equity Loan Amortization'!$E$20))-1)*H310,2))</f>
        <v/>
      </c>
      <c r="F311" s="3" t="str">
        <f t="shared" si="11"/>
        <v/>
      </c>
      <c r="G311" s="1" t="str">
        <f t="shared" si="2"/>
        <v/>
      </c>
      <c r="H311" s="3" t="str">
        <f t="shared" si="3"/>
        <v/>
      </c>
    </row>
    <row r="312" spans="2:8" ht="14.5" x14ac:dyDescent="0.35">
      <c r="B312" s="1" t="str">
        <f t="shared" si="10"/>
        <v/>
      </c>
      <c r="C312" s="11" t="str">
        <f>IF(B312="","",IF(OR('Home Equity Loan Amortization'!$E$20=26,'Home Equity Loan Amortization'!$E$20=52),IF('Home Equity Loan Amortization'!$E$20=26,IF(B312=1,'Home Equity Loan Amortization'!$I$13,C311+14),IF('Home Equity Loan Amortization'!$E$20=52,IF(B312=1,'Home Equity Loan Amortization'!$I$13,C311+7),"n/a")),IF('Home Equity Loan Amortization'!$E$20=24,DATE(YEAR('Home Equity Loan Amortization'!$I$13),MONTH('Home Equity Loan Amortization'!$I$13)+(B312-1)/2+IF(AND(DAY('Home Equity Loan Amortization'!$I$13)&gt;=15,MOD(B312,2)=0),1,0),IF(MOD(B312,2)=0,IF(DAY('Home Equity Loan Amortization'!$I$13)&gt;=15,DAY('Home Equity Loan Amortization'!$I$13)-14,DAY('Home Equity Loan Amortization'!$I$13)+14),DAY('Home Equity Loan Amortization'!$I$13))),IF(DAY(DATE(YEAR('Home Equity Loan Amortization'!$I$13),MONTH('Home Equity Loan Amortization'!$I$13)+B312-1,DAY('Home Equity Loan Amortization'!$I$13)))&lt;&gt;DAY('Home Equity Loan Amortization'!$I$13),DATE(YEAR('Home Equity Loan Amortization'!$I$13),MONTH('Home Equity Loan Amortization'!$I$13)+B312,0),DATE(YEAR('Home Equity Loan Amortization'!$I$13),MONTH('Home Equity Loan Amortization'!$I$13)+B312-1,DAY('Home Equity Loan Amortization'!$I$13))))))</f>
        <v/>
      </c>
      <c r="D312" s="12" t="str">
        <f>IF(B312="","",'Home Equity Loan Amortization'!$I$10)</f>
        <v/>
      </c>
      <c r="E312" s="3" t="str">
        <f>IF(B312="","",ROUND((((1+D312/12)^(12/'Home Equity Loan Amortization'!$E$20))-1)*H311,2))</f>
        <v/>
      </c>
      <c r="F312" s="3" t="str">
        <f t="shared" si="11"/>
        <v/>
      </c>
      <c r="G312" s="1" t="str">
        <f t="shared" si="2"/>
        <v/>
      </c>
      <c r="H312" s="3" t="str">
        <f t="shared" si="3"/>
        <v/>
      </c>
    </row>
    <row r="313" spans="2:8" ht="14.5" x14ac:dyDescent="0.35">
      <c r="B313" s="1" t="str">
        <f t="shared" si="10"/>
        <v/>
      </c>
      <c r="C313" s="11" t="str">
        <f>IF(B313="","",IF(OR('Home Equity Loan Amortization'!$E$20=26,'Home Equity Loan Amortization'!$E$20=52),IF('Home Equity Loan Amortization'!$E$20=26,IF(B313=1,'Home Equity Loan Amortization'!$I$13,C312+14),IF('Home Equity Loan Amortization'!$E$20=52,IF(B313=1,'Home Equity Loan Amortization'!$I$13,C312+7),"n/a")),IF('Home Equity Loan Amortization'!$E$20=24,DATE(YEAR('Home Equity Loan Amortization'!$I$13),MONTH('Home Equity Loan Amortization'!$I$13)+(B313-1)/2+IF(AND(DAY('Home Equity Loan Amortization'!$I$13)&gt;=15,MOD(B313,2)=0),1,0),IF(MOD(B313,2)=0,IF(DAY('Home Equity Loan Amortization'!$I$13)&gt;=15,DAY('Home Equity Loan Amortization'!$I$13)-14,DAY('Home Equity Loan Amortization'!$I$13)+14),DAY('Home Equity Loan Amortization'!$I$13))),IF(DAY(DATE(YEAR('Home Equity Loan Amortization'!$I$13),MONTH('Home Equity Loan Amortization'!$I$13)+B313-1,DAY('Home Equity Loan Amortization'!$I$13)))&lt;&gt;DAY('Home Equity Loan Amortization'!$I$13),DATE(YEAR('Home Equity Loan Amortization'!$I$13),MONTH('Home Equity Loan Amortization'!$I$13)+B313,0),DATE(YEAR('Home Equity Loan Amortization'!$I$13),MONTH('Home Equity Loan Amortization'!$I$13)+B313-1,DAY('Home Equity Loan Amortization'!$I$13))))))</f>
        <v/>
      </c>
      <c r="D313" s="12" t="str">
        <f>IF(B313="","",'Home Equity Loan Amortization'!$I$10)</f>
        <v/>
      </c>
      <c r="E313" s="3" t="str">
        <f>IF(B313="","",ROUND((((1+D313/12)^(12/'Home Equity Loan Amortization'!$E$20))-1)*H312,2))</f>
        <v/>
      </c>
      <c r="F313" s="3" t="str">
        <f t="shared" si="11"/>
        <v/>
      </c>
      <c r="G313" s="1" t="str">
        <f t="shared" si="2"/>
        <v/>
      </c>
      <c r="H313" s="3" t="str">
        <f t="shared" si="3"/>
        <v/>
      </c>
    </row>
    <row r="314" spans="2:8" ht="14.5" x14ac:dyDescent="0.35">
      <c r="B314" s="1" t="str">
        <f t="shared" si="10"/>
        <v/>
      </c>
      <c r="C314" s="11" t="str">
        <f>IF(B314="","",IF(OR('Home Equity Loan Amortization'!$E$20=26,'Home Equity Loan Amortization'!$E$20=52),IF('Home Equity Loan Amortization'!$E$20=26,IF(B314=1,'Home Equity Loan Amortization'!$I$13,C313+14),IF('Home Equity Loan Amortization'!$E$20=52,IF(B314=1,'Home Equity Loan Amortization'!$I$13,C313+7),"n/a")),IF('Home Equity Loan Amortization'!$E$20=24,DATE(YEAR('Home Equity Loan Amortization'!$I$13),MONTH('Home Equity Loan Amortization'!$I$13)+(B314-1)/2+IF(AND(DAY('Home Equity Loan Amortization'!$I$13)&gt;=15,MOD(B314,2)=0),1,0),IF(MOD(B314,2)=0,IF(DAY('Home Equity Loan Amortization'!$I$13)&gt;=15,DAY('Home Equity Loan Amortization'!$I$13)-14,DAY('Home Equity Loan Amortization'!$I$13)+14),DAY('Home Equity Loan Amortization'!$I$13))),IF(DAY(DATE(YEAR('Home Equity Loan Amortization'!$I$13),MONTH('Home Equity Loan Amortization'!$I$13)+B314-1,DAY('Home Equity Loan Amortization'!$I$13)))&lt;&gt;DAY('Home Equity Loan Amortization'!$I$13),DATE(YEAR('Home Equity Loan Amortization'!$I$13),MONTH('Home Equity Loan Amortization'!$I$13)+B314,0),DATE(YEAR('Home Equity Loan Amortization'!$I$13),MONTH('Home Equity Loan Amortization'!$I$13)+B314-1,DAY('Home Equity Loan Amortization'!$I$13))))))</f>
        <v/>
      </c>
      <c r="D314" s="12" t="str">
        <f>IF(B314="","",'Home Equity Loan Amortization'!$I$10)</f>
        <v/>
      </c>
      <c r="E314" s="3" t="str">
        <f>IF(B314="","",ROUND((((1+D314/12)^(12/'Home Equity Loan Amortization'!$E$20))-1)*H313,2))</f>
        <v/>
      </c>
      <c r="F314" s="3" t="str">
        <f t="shared" si="11"/>
        <v/>
      </c>
      <c r="G314" s="1" t="str">
        <f t="shared" si="2"/>
        <v/>
      </c>
      <c r="H314" s="3" t="str">
        <f t="shared" si="3"/>
        <v/>
      </c>
    </row>
    <row r="315" spans="2:8" ht="14.5" x14ac:dyDescent="0.35">
      <c r="B315" s="1" t="str">
        <f t="shared" si="10"/>
        <v/>
      </c>
      <c r="C315" s="11" t="str">
        <f>IF(B315="","",IF(OR('Home Equity Loan Amortization'!$E$20=26,'Home Equity Loan Amortization'!$E$20=52),IF('Home Equity Loan Amortization'!$E$20=26,IF(B315=1,'Home Equity Loan Amortization'!$I$13,C314+14),IF('Home Equity Loan Amortization'!$E$20=52,IF(B315=1,'Home Equity Loan Amortization'!$I$13,C314+7),"n/a")),IF('Home Equity Loan Amortization'!$E$20=24,DATE(YEAR('Home Equity Loan Amortization'!$I$13),MONTH('Home Equity Loan Amortization'!$I$13)+(B315-1)/2+IF(AND(DAY('Home Equity Loan Amortization'!$I$13)&gt;=15,MOD(B315,2)=0),1,0),IF(MOD(B315,2)=0,IF(DAY('Home Equity Loan Amortization'!$I$13)&gt;=15,DAY('Home Equity Loan Amortization'!$I$13)-14,DAY('Home Equity Loan Amortization'!$I$13)+14),DAY('Home Equity Loan Amortization'!$I$13))),IF(DAY(DATE(YEAR('Home Equity Loan Amortization'!$I$13),MONTH('Home Equity Loan Amortization'!$I$13)+B315-1,DAY('Home Equity Loan Amortization'!$I$13)))&lt;&gt;DAY('Home Equity Loan Amortization'!$I$13),DATE(YEAR('Home Equity Loan Amortization'!$I$13),MONTH('Home Equity Loan Amortization'!$I$13)+B315,0),DATE(YEAR('Home Equity Loan Amortization'!$I$13),MONTH('Home Equity Loan Amortization'!$I$13)+B315-1,DAY('Home Equity Loan Amortization'!$I$13))))))</f>
        <v/>
      </c>
      <c r="D315" s="12" t="str">
        <f>IF(B315="","",'Home Equity Loan Amortization'!$I$10)</f>
        <v/>
      </c>
      <c r="E315" s="3" t="str">
        <f>IF(B315="","",ROUND((((1+D315/12)^(12/'Home Equity Loan Amortization'!$E$20))-1)*H314,2))</f>
        <v/>
      </c>
      <c r="F315" s="3" t="str">
        <f t="shared" si="11"/>
        <v/>
      </c>
      <c r="G315" s="1" t="str">
        <f t="shared" si="2"/>
        <v/>
      </c>
      <c r="H315" s="3" t="str">
        <f t="shared" si="3"/>
        <v/>
      </c>
    </row>
    <row r="316" spans="2:8" ht="14.5" x14ac:dyDescent="0.35">
      <c r="B316" s="1" t="str">
        <f t="shared" si="10"/>
        <v/>
      </c>
      <c r="C316" s="11" t="str">
        <f>IF(B316="","",IF(OR('Home Equity Loan Amortization'!$E$20=26,'Home Equity Loan Amortization'!$E$20=52),IF('Home Equity Loan Amortization'!$E$20=26,IF(B316=1,'Home Equity Loan Amortization'!$I$13,C315+14),IF('Home Equity Loan Amortization'!$E$20=52,IF(B316=1,'Home Equity Loan Amortization'!$I$13,C315+7),"n/a")),IF('Home Equity Loan Amortization'!$E$20=24,DATE(YEAR('Home Equity Loan Amortization'!$I$13),MONTH('Home Equity Loan Amortization'!$I$13)+(B316-1)/2+IF(AND(DAY('Home Equity Loan Amortization'!$I$13)&gt;=15,MOD(B316,2)=0),1,0),IF(MOD(B316,2)=0,IF(DAY('Home Equity Loan Amortization'!$I$13)&gt;=15,DAY('Home Equity Loan Amortization'!$I$13)-14,DAY('Home Equity Loan Amortization'!$I$13)+14),DAY('Home Equity Loan Amortization'!$I$13))),IF(DAY(DATE(YEAR('Home Equity Loan Amortization'!$I$13),MONTH('Home Equity Loan Amortization'!$I$13)+B316-1,DAY('Home Equity Loan Amortization'!$I$13)))&lt;&gt;DAY('Home Equity Loan Amortization'!$I$13),DATE(YEAR('Home Equity Loan Amortization'!$I$13),MONTH('Home Equity Loan Amortization'!$I$13)+B316,0),DATE(YEAR('Home Equity Loan Amortization'!$I$13),MONTH('Home Equity Loan Amortization'!$I$13)+B316-1,DAY('Home Equity Loan Amortization'!$I$13))))))</f>
        <v/>
      </c>
      <c r="D316" s="12" t="str">
        <f>IF(B316="","",'Home Equity Loan Amortization'!$I$10)</f>
        <v/>
      </c>
      <c r="E316" s="3" t="str">
        <f>IF(B316="","",ROUND((((1+D316/12)^(12/'Home Equity Loan Amortization'!$E$20))-1)*H315,2))</f>
        <v/>
      </c>
      <c r="F316" s="3" t="str">
        <f t="shared" si="11"/>
        <v/>
      </c>
      <c r="G316" s="1" t="str">
        <f t="shared" si="2"/>
        <v/>
      </c>
      <c r="H316" s="3" t="str">
        <f t="shared" si="3"/>
        <v/>
      </c>
    </row>
    <row r="317" spans="2:8" ht="14.5" x14ac:dyDescent="0.35">
      <c r="B317" s="1" t="str">
        <f t="shared" si="10"/>
        <v/>
      </c>
      <c r="C317" s="11" t="str">
        <f>IF(B317="","",IF(OR('Home Equity Loan Amortization'!$E$20=26,'Home Equity Loan Amortization'!$E$20=52),IF('Home Equity Loan Amortization'!$E$20=26,IF(B317=1,'Home Equity Loan Amortization'!$I$13,C316+14),IF('Home Equity Loan Amortization'!$E$20=52,IF(B317=1,'Home Equity Loan Amortization'!$I$13,C316+7),"n/a")),IF('Home Equity Loan Amortization'!$E$20=24,DATE(YEAR('Home Equity Loan Amortization'!$I$13),MONTH('Home Equity Loan Amortization'!$I$13)+(B317-1)/2+IF(AND(DAY('Home Equity Loan Amortization'!$I$13)&gt;=15,MOD(B317,2)=0),1,0),IF(MOD(B317,2)=0,IF(DAY('Home Equity Loan Amortization'!$I$13)&gt;=15,DAY('Home Equity Loan Amortization'!$I$13)-14,DAY('Home Equity Loan Amortization'!$I$13)+14),DAY('Home Equity Loan Amortization'!$I$13))),IF(DAY(DATE(YEAR('Home Equity Loan Amortization'!$I$13),MONTH('Home Equity Loan Amortization'!$I$13)+B317-1,DAY('Home Equity Loan Amortization'!$I$13)))&lt;&gt;DAY('Home Equity Loan Amortization'!$I$13),DATE(YEAR('Home Equity Loan Amortization'!$I$13),MONTH('Home Equity Loan Amortization'!$I$13)+B317,0),DATE(YEAR('Home Equity Loan Amortization'!$I$13),MONTH('Home Equity Loan Amortization'!$I$13)+B317-1,DAY('Home Equity Loan Amortization'!$I$13))))))</f>
        <v/>
      </c>
      <c r="D317" s="12" t="str">
        <f>IF(B317="","",'Home Equity Loan Amortization'!$I$10)</f>
        <v/>
      </c>
      <c r="E317" s="3" t="str">
        <f>IF(B317="","",ROUND((((1+D317/12)^(12/'Home Equity Loan Amortization'!$E$20))-1)*H316,2))</f>
        <v/>
      </c>
      <c r="F317" s="3" t="str">
        <f t="shared" si="11"/>
        <v/>
      </c>
      <c r="G317" s="1" t="str">
        <f t="shared" si="2"/>
        <v/>
      </c>
      <c r="H317" s="3" t="str">
        <f t="shared" si="3"/>
        <v/>
      </c>
    </row>
    <row r="318" spans="2:8" ht="14.5" x14ac:dyDescent="0.35">
      <c r="B318" s="1" t="str">
        <f t="shared" si="10"/>
        <v/>
      </c>
      <c r="C318" s="11" t="str">
        <f>IF(B318="","",IF(OR('Home Equity Loan Amortization'!$E$20=26,'Home Equity Loan Amortization'!$E$20=52),IF('Home Equity Loan Amortization'!$E$20=26,IF(B318=1,'Home Equity Loan Amortization'!$I$13,C317+14),IF('Home Equity Loan Amortization'!$E$20=52,IF(B318=1,'Home Equity Loan Amortization'!$I$13,C317+7),"n/a")),IF('Home Equity Loan Amortization'!$E$20=24,DATE(YEAR('Home Equity Loan Amortization'!$I$13),MONTH('Home Equity Loan Amortization'!$I$13)+(B318-1)/2+IF(AND(DAY('Home Equity Loan Amortization'!$I$13)&gt;=15,MOD(B318,2)=0),1,0),IF(MOD(B318,2)=0,IF(DAY('Home Equity Loan Amortization'!$I$13)&gt;=15,DAY('Home Equity Loan Amortization'!$I$13)-14,DAY('Home Equity Loan Amortization'!$I$13)+14),DAY('Home Equity Loan Amortization'!$I$13))),IF(DAY(DATE(YEAR('Home Equity Loan Amortization'!$I$13),MONTH('Home Equity Loan Amortization'!$I$13)+B318-1,DAY('Home Equity Loan Amortization'!$I$13)))&lt;&gt;DAY('Home Equity Loan Amortization'!$I$13),DATE(YEAR('Home Equity Loan Amortization'!$I$13),MONTH('Home Equity Loan Amortization'!$I$13)+B318,0),DATE(YEAR('Home Equity Loan Amortization'!$I$13),MONTH('Home Equity Loan Amortization'!$I$13)+B318-1,DAY('Home Equity Loan Amortization'!$I$13))))))</f>
        <v/>
      </c>
      <c r="D318" s="12" t="str">
        <f>IF(B318="","",'Home Equity Loan Amortization'!$I$10)</f>
        <v/>
      </c>
      <c r="E318" s="3" t="str">
        <f>IF(B318="","",ROUND((((1+D318/12)^(12/'Home Equity Loan Amortization'!$E$20))-1)*H317,2))</f>
        <v/>
      </c>
      <c r="F318" s="3" t="str">
        <f t="shared" si="11"/>
        <v/>
      </c>
      <c r="G318" s="1" t="str">
        <f t="shared" si="2"/>
        <v/>
      </c>
      <c r="H318" s="3" t="str">
        <f t="shared" si="3"/>
        <v/>
      </c>
    </row>
    <row r="319" spans="2:8" ht="14.5" x14ac:dyDescent="0.35">
      <c r="B319" s="1" t="str">
        <f t="shared" si="10"/>
        <v/>
      </c>
      <c r="C319" s="11" t="str">
        <f>IF(B319="","",IF(OR('Home Equity Loan Amortization'!$E$20=26,'Home Equity Loan Amortization'!$E$20=52),IF('Home Equity Loan Amortization'!$E$20=26,IF(B319=1,'Home Equity Loan Amortization'!$I$13,C318+14),IF('Home Equity Loan Amortization'!$E$20=52,IF(B319=1,'Home Equity Loan Amortization'!$I$13,C318+7),"n/a")),IF('Home Equity Loan Amortization'!$E$20=24,DATE(YEAR('Home Equity Loan Amortization'!$I$13),MONTH('Home Equity Loan Amortization'!$I$13)+(B319-1)/2+IF(AND(DAY('Home Equity Loan Amortization'!$I$13)&gt;=15,MOD(B319,2)=0),1,0),IF(MOD(B319,2)=0,IF(DAY('Home Equity Loan Amortization'!$I$13)&gt;=15,DAY('Home Equity Loan Amortization'!$I$13)-14,DAY('Home Equity Loan Amortization'!$I$13)+14),DAY('Home Equity Loan Amortization'!$I$13))),IF(DAY(DATE(YEAR('Home Equity Loan Amortization'!$I$13),MONTH('Home Equity Loan Amortization'!$I$13)+B319-1,DAY('Home Equity Loan Amortization'!$I$13)))&lt;&gt;DAY('Home Equity Loan Amortization'!$I$13),DATE(YEAR('Home Equity Loan Amortization'!$I$13),MONTH('Home Equity Loan Amortization'!$I$13)+B319,0),DATE(YEAR('Home Equity Loan Amortization'!$I$13),MONTH('Home Equity Loan Amortization'!$I$13)+B319-1,DAY('Home Equity Loan Amortization'!$I$13))))))</f>
        <v/>
      </c>
      <c r="D319" s="12" t="str">
        <f>IF(B319="","",'Home Equity Loan Amortization'!$I$10)</f>
        <v/>
      </c>
      <c r="E319" s="3" t="str">
        <f>IF(B319="","",ROUND((((1+D319/12)^(12/'Home Equity Loan Amortization'!$E$20))-1)*H318,2))</f>
        <v/>
      </c>
      <c r="F319" s="3" t="str">
        <f t="shared" si="11"/>
        <v/>
      </c>
      <c r="G319" s="1" t="str">
        <f t="shared" si="2"/>
        <v/>
      </c>
      <c r="H319" s="3" t="str">
        <f t="shared" si="3"/>
        <v/>
      </c>
    </row>
    <row r="320" spans="2:8" ht="14.5" x14ac:dyDescent="0.35">
      <c r="B320" s="1" t="str">
        <f t="shared" si="10"/>
        <v/>
      </c>
      <c r="C320" s="11" t="str">
        <f>IF(B320="","",IF(OR('Home Equity Loan Amortization'!$E$20=26,'Home Equity Loan Amortization'!$E$20=52),IF('Home Equity Loan Amortization'!$E$20=26,IF(B320=1,'Home Equity Loan Amortization'!$I$13,C319+14),IF('Home Equity Loan Amortization'!$E$20=52,IF(B320=1,'Home Equity Loan Amortization'!$I$13,C319+7),"n/a")),IF('Home Equity Loan Amortization'!$E$20=24,DATE(YEAR('Home Equity Loan Amortization'!$I$13),MONTH('Home Equity Loan Amortization'!$I$13)+(B320-1)/2+IF(AND(DAY('Home Equity Loan Amortization'!$I$13)&gt;=15,MOD(B320,2)=0),1,0),IF(MOD(B320,2)=0,IF(DAY('Home Equity Loan Amortization'!$I$13)&gt;=15,DAY('Home Equity Loan Amortization'!$I$13)-14,DAY('Home Equity Loan Amortization'!$I$13)+14),DAY('Home Equity Loan Amortization'!$I$13))),IF(DAY(DATE(YEAR('Home Equity Loan Amortization'!$I$13),MONTH('Home Equity Loan Amortization'!$I$13)+B320-1,DAY('Home Equity Loan Amortization'!$I$13)))&lt;&gt;DAY('Home Equity Loan Amortization'!$I$13),DATE(YEAR('Home Equity Loan Amortization'!$I$13),MONTH('Home Equity Loan Amortization'!$I$13)+B320,0),DATE(YEAR('Home Equity Loan Amortization'!$I$13),MONTH('Home Equity Loan Amortization'!$I$13)+B320-1,DAY('Home Equity Loan Amortization'!$I$13))))))</f>
        <v/>
      </c>
      <c r="D320" s="12" t="str">
        <f>IF(B320="","",'Home Equity Loan Amortization'!$I$10)</f>
        <v/>
      </c>
      <c r="E320" s="3" t="str">
        <f>IF(B320="","",ROUND((((1+D320/12)^(12/'Home Equity Loan Amortization'!$E$20))-1)*H319,2))</f>
        <v/>
      </c>
      <c r="F320" s="3" t="str">
        <f t="shared" si="11"/>
        <v/>
      </c>
      <c r="G320" s="1" t="str">
        <f t="shared" si="2"/>
        <v/>
      </c>
      <c r="H320" s="3" t="str">
        <f t="shared" si="3"/>
        <v/>
      </c>
    </row>
    <row r="321" spans="2:8" ht="14.5" x14ac:dyDescent="0.35">
      <c r="B321" s="1" t="str">
        <f t="shared" si="10"/>
        <v/>
      </c>
      <c r="C321" s="11" t="str">
        <f>IF(B321="","",IF(OR('Home Equity Loan Amortization'!$E$20=26,'Home Equity Loan Amortization'!$E$20=52),IF('Home Equity Loan Amortization'!$E$20=26,IF(B321=1,'Home Equity Loan Amortization'!$I$13,C320+14),IF('Home Equity Loan Amortization'!$E$20=52,IF(B321=1,'Home Equity Loan Amortization'!$I$13,C320+7),"n/a")),IF('Home Equity Loan Amortization'!$E$20=24,DATE(YEAR('Home Equity Loan Amortization'!$I$13),MONTH('Home Equity Loan Amortization'!$I$13)+(B321-1)/2+IF(AND(DAY('Home Equity Loan Amortization'!$I$13)&gt;=15,MOD(B321,2)=0),1,0),IF(MOD(B321,2)=0,IF(DAY('Home Equity Loan Amortization'!$I$13)&gt;=15,DAY('Home Equity Loan Amortization'!$I$13)-14,DAY('Home Equity Loan Amortization'!$I$13)+14),DAY('Home Equity Loan Amortization'!$I$13))),IF(DAY(DATE(YEAR('Home Equity Loan Amortization'!$I$13),MONTH('Home Equity Loan Amortization'!$I$13)+B321-1,DAY('Home Equity Loan Amortization'!$I$13)))&lt;&gt;DAY('Home Equity Loan Amortization'!$I$13),DATE(YEAR('Home Equity Loan Amortization'!$I$13),MONTH('Home Equity Loan Amortization'!$I$13)+B321,0),DATE(YEAR('Home Equity Loan Amortization'!$I$13),MONTH('Home Equity Loan Amortization'!$I$13)+B321-1,DAY('Home Equity Loan Amortization'!$I$13))))))</f>
        <v/>
      </c>
      <c r="D321" s="12" t="str">
        <f>IF(B321="","",'Home Equity Loan Amortization'!$I$10)</f>
        <v/>
      </c>
      <c r="E321" s="3" t="str">
        <f>IF(B321="","",ROUND((((1+D321/12)^(12/'Home Equity Loan Amortization'!$E$20))-1)*H320,2))</f>
        <v/>
      </c>
      <c r="F321" s="3" t="str">
        <f t="shared" si="11"/>
        <v/>
      </c>
      <c r="G321" s="1" t="str">
        <f t="shared" si="2"/>
        <v/>
      </c>
      <c r="H321" s="3" t="str">
        <f t="shared" si="3"/>
        <v/>
      </c>
    </row>
    <row r="322" spans="2:8" ht="14.5" x14ac:dyDescent="0.35">
      <c r="B322" s="1" t="str">
        <f t="shared" si="10"/>
        <v/>
      </c>
      <c r="C322" s="11" t="str">
        <f>IF(B322="","",IF(OR('Home Equity Loan Amortization'!$E$20=26,'Home Equity Loan Amortization'!$E$20=52),IF('Home Equity Loan Amortization'!$E$20=26,IF(B322=1,'Home Equity Loan Amortization'!$I$13,C321+14),IF('Home Equity Loan Amortization'!$E$20=52,IF(B322=1,'Home Equity Loan Amortization'!$I$13,C321+7),"n/a")),IF('Home Equity Loan Amortization'!$E$20=24,DATE(YEAR('Home Equity Loan Amortization'!$I$13),MONTH('Home Equity Loan Amortization'!$I$13)+(B322-1)/2+IF(AND(DAY('Home Equity Loan Amortization'!$I$13)&gt;=15,MOD(B322,2)=0),1,0),IF(MOD(B322,2)=0,IF(DAY('Home Equity Loan Amortization'!$I$13)&gt;=15,DAY('Home Equity Loan Amortization'!$I$13)-14,DAY('Home Equity Loan Amortization'!$I$13)+14),DAY('Home Equity Loan Amortization'!$I$13))),IF(DAY(DATE(YEAR('Home Equity Loan Amortization'!$I$13),MONTH('Home Equity Loan Amortization'!$I$13)+B322-1,DAY('Home Equity Loan Amortization'!$I$13)))&lt;&gt;DAY('Home Equity Loan Amortization'!$I$13),DATE(YEAR('Home Equity Loan Amortization'!$I$13),MONTH('Home Equity Loan Amortization'!$I$13)+B322,0),DATE(YEAR('Home Equity Loan Amortization'!$I$13),MONTH('Home Equity Loan Amortization'!$I$13)+B322-1,DAY('Home Equity Loan Amortization'!$I$13))))))</f>
        <v/>
      </c>
      <c r="D322" s="12" t="str">
        <f>IF(B322="","",'Home Equity Loan Amortization'!$I$10)</f>
        <v/>
      </c>
      <c r="E322" s="3" t="str">
        <f>IF(B322="","",ROUND((((1+D322/12)^(12/'Home Equity Loan Amortization'!$E$20))-1)*H321,2))</f>
        <v/>
      </c>
      <c r="F322" s="3" t="str">
        <f t="shared" si="11"/>
        <v/>
      </c>
      <c r="G322" s="1" t="str">
        <f t="shared" si="2"/>
        <v/>
      </c>
      <c r="H322" s="3" t="str">
        <f t="shared" si="3"/>
        <v/>
      </c>
    </row>
    <row r="323" spans="2:8" ht="14.5" x14ac:dyDescent="0.35">
      <c r="B323" s="1" t="str">
        <f t="shared" si="10"/>
        <v/>
      </c>
      <c r="C323" s="11" t="str">
        <f>IF(B323="","",IF(OR('Home Equity Loan Amortization'!$E$20=26,'Home Equity Loan Amortization'!$E$20=52),IF('Home Equity Loan Amortization'!$E$20=26,IF(B323=1,'Home Equity Loan Amortization'!$I$13,C322+14),IF('Home Equity Loan Amortization'!$E$20=52,IF(B323=1,'Home Equity Loan Amortization'!$I$13,C322+7),"n/a")),IF('Home Equity Loan Amortization'!$E$20=24,DATE(YEAR('Home Equity Loan Amortization'!$I$13),MONTH('Home Equity Loan Amortization'!$I$13)+(B323-1)/2+IF(AND(DAY('Home Equity Loan Amortization'!$I$13)&gt;=15,MOD(B323,2)=0),1,0),IF(MOD(B323,2)=0,IF(DAY('Home Equity Loan Amortization'!$I$13)&gt;=15,DAY('Home Equity Loan Amortization'!$I$13)-14,DAY('Home Equity Loan Amortization'!$I$13)+14),DAY('Home Equity Loan Amortization'!$I$13))),IF(DAY(DATE(YEAR('Home Equity Loan Amortization'!$I$13),MONTH('Home Equity Loan Amortization'!$I$13)+B323-1,DAY('Home Equity Loan Amortization'!$I$13)))&lt;&gt;DAY('Home Equity Loan Amortization'!$I$13),DATE(YEAR('Home Equity Loan Amortization'!$I$13),MONTH('Home Equity Loan Amortization'!$I$13)+B323,0),DATE(YEAR('Home Equity Loan Amortization'!$I$13),MONTH('Home Equity Loan Amortization'!$I$13)+B323-1,DAY('Home Equity Loan Amortization'!$I$13))))))</f>
        <v/>
      </c>
      <c r="D323" s="12" t="str">
        <f>IF(B323="","",'Home Equity Loan Amortization'!$I$10)</f>
        <v/>
      </c>
      <c r="E323" s="3" t="str">
        <f>IF(B323="","",ROUND((((1+D323/12)^(12/'Home Equity Loan Amortization'!$E$20))-1)*H322,2))</f>
        <v/>
      </c>
      <c r="F323" s="3" t="str">
        <f t="shared" si="11"/>
        <v/>
      </c>
      <c r="G323" s="1" t="str">
        <f t="shared" si="2"/>
        <v/>
      </c>
      <c r="H323" s="3" t="str">
        <f t="shared" si="3"/>
        <v/>
      </c>
    </row>
    <row r="324" spans="2:8" ht="14.5" x14ac:dyDescent="0.35">
      <c r="B324" s="1" t="str">
        <f t="shared" ref="B324:B387" si="12">IF(H323="","",IF(OR(B323&gt;=nper,ROUND(H323,2)&lt;=0),"",B323+1))</f>
        <v/>
      </c>
      <c r="C324" s="11" t="str">
        <f>IF(B324="","",IF(OR('Home Equity Loan Amortization'!$E$20=26,'Home Equity Loan Amortization'!$E$20=52),IF('Home Equity Loan Amortization'!$E$20=26,IF(B324=1,'Home Equity Loan Amortization'!$I$13,C323+14),IF('Home Equity Loan Amortization'!$E$20=52,IF(B324=1,'Home Equity Loan Amortization'!$I$13,C323+7),"n/a")),IF('Home Equity Loan Amortization'!$E$20=24,DATE(YEAR('Home Equity Loan Amortization'!$I$13),MONTH('Home Equity Loan Amortization'!$I$13)+(B324-1)/2+IF(AND(DAY('Home Equity Loan Amortization'!$I$13)&gt;=15,MOD(B324,2)=0),1,0),IF(MOD(B324,2)=0,IF(DAY('Home Equity Loan Amortization'!$I$13)&gt;=15,DAY('Home Equity Loan Amortization'!$I$13)-14,DAY('Home Equity Loan Amortization'!$I$13)+14),DAY('Home Equity Loan Amortization'!$I$13))),IF(DAY(DATE(YEAR('Home Equity Loan Amortization'!$I$13),MONTH('Home Equity Loan Amortization'!$I$13)+B324-1,DAY('Home Equity Loan Amortization'!$I$13)))&lt;&gt;DAY('Home Equity Loan Amortization'!$I$13),DATE(YEAR('Home Equity Loan Amortization'!$I$13),MONTH('Home Equity Loan Amortization'!$I$13)+B324,0),DATE(YEAR('Home Equity Loan Amortization'!$I$13),MONTH('Home Equity Loan Amortization'!$I$13)+B324-1,DAY('Home Equity Loan Amortization'!$I$13))))))</f>
        <v/>
      </c>
      <c r="D324" s="12" t="str">
        <f>IF(B324="","",'Home Equity Loan Amortization'!$I$10)</f>
        <v/>
      </c>
      <c r="E324" s="3" t="str">
        <f>IF(B324="","",ROUND((((1+D324/12)^(12/'Home Equity Loan Amortization'!$E$20))-1)*H323,2))</f>
        <v/>
      </c>
      <c r="F324" s="3" t="str">
        <f t="shared" ref="F324:F387" si="13">IF(B324="","",IF(B324=nper,H323+E324,MIN(H323+E324,IF(D324=D323,F323,ROUND(-PMT(((1+D324/CP)^(CP/periods_per_year))-1,nper-B324+1,H323),2)))))</f>
        <v/>
      </c>
      <c r="G324" s="1" t="str">
        <f t="shared" si="2"/>
        <v/>
      </c>
      <c r="H324" s="3" t="str">
        <f t="shared" si="3"/>
        <v/>
      </c>
    </row>
    <row r="325" spans="2:8" ht="14.5" x14ac:dyDescent="0.35">
      <c r="B325" s="1" t="str">
        <f t="shared" si="12"/>
        <v/>
      </c>
      <c r="C325" s="11" t="str">
        <f>IF(B325="","",IF(OR('Home Equity Loan Amortization'!$E$20=26,'Home Equity Loan Amortization'!$E$20=52),IF('Home Equity Loan Amortization'!$E$20=26,IF(B325=1,'Home Equity Loan Amortization'!$I$13,C324+14),IF('Home Equity Loan Amortization'!$E$20=52,IF(B325=1,'Home Equity Loan Amortization'!$I$13,C324+7),"n/a")),IF('Home Equity Loan Amortization'!$E$20=24,DATE(YEAR('Home Equity Loan Amortization'!$I$13),MONTH('Home Equity Loan Amortization'!$I$13)+(B325-1)/2+IF(AND(DAY('Home Equity Loan Amortization'!$I$13)&gt;=15,MOD(B325,2)=0),1,0),IF(MOD(B325,2)=0,IF(DAY('Home Equity Loan Amortization'!$I$13)&gt;=15,DAY('Home Equity Loan Amortization'!$I$13)-14,DAY('Home Equity Loan Amortization'!$I$13)+14),DAY('Home Equity Loan Amortization'!$I$13))),IF(DAY(DATE(YEAR('Home Equity Loan Amortization'!$I$13),MONTH('Home Equity Loan Amortization'!$I$13)+B325-1,DAY('Home Equity Loan Amortization'!$I$13)))&lt;&gt;DAY('Home Equity Loan Amortization'!$I$13),DATE(YEAR('Home Equity Loan Amortization'!$I$13),MONTH('Home Equity Loan Amortization'!$I$13)+B325,0),DATE(YEAR('Home Equity Loan Amortization'!$I$13),MONTH('Home Equity Loan Amortization'!$I$13)+B325-1,DAY('Home Equity Loan Amortization'!$I$13))))))</f>
        <v/>
      </c>
      <c r="D325" s="12" t="str">
        <f>IF(B325="","",'Home Equity Loan Amortization'!$I$10)</f>
        <v/>
      </c>
      <c r="E325" s="3" t="str">
        <f>IF(B325="","",ROUND((((1+D325/12)^(12/'Home Equity Loan Amortization'!$E$20))-1)*H324,2))</f>
        <v/>
      </c>
      <c r="F325" s="3" t="str">
        <f t="shared" si="13"/>
        <v/>
      </c>
      <c r="G325" s="1" t="str">
        <f t="shared" si="2"/>
        <v/>
      </c>
      <c r="H325" s="3" t="str">
        <f t="shared" si="3"/>
        <v/>
      </c>
    </row>
    <row r="326" spans="2:8" ht="14.5" x14ac:dyDescent="0.35">
      <c r="B326" s="1" t="str">
        <f t="shared" si="12"/>
        <v/>
      </c>
      <c r="C326" s="11" t="str">
        <f>IF(B326="","",IF(OR('Home Equity Loan Amortization'!$E$20=26,'Home Equity Loan Amortization'!$E$20=52),IF('Home Equity Loan Amortization'!$E$20=26,IF(B326=1,'Home Equity Loan Amortization'!$I$13,C325+14),IF('Home Equity Loan Amortization'!$E$20=52,IF(B326=1,'Home Equity Loan Amortization'!$I$13,C325+7),"n/a")),IF('Home Equity Loan Amortization'!$E$20=24,DATE(YEAR('Home Equity Loan Amortization'!$I$13),MONTH('Home Equity Loan Amortization'!$I$13)+(B326-1)/2+IF(AND(DAY('Home Equity Loan Amortization'!$I$13)&gt;=15,MOD(B326,2)=0),1,0),IF(MOD(B326,2)=0,IF(DAY('Home Equity Loan Amortization'!$I$13)&gt;=15,DAY('Home Equity Loan Amortization'!$I$13)-14,DAY('Home Equity Loan Amortization'!$I$13)+14),DAY('Home Equity Loan Amortization'!$I$13))),IF(DAY(DATE(YEAR('Home Equity Loan Amortization'!$I$13),MONTH('Home Equity Loan Amortization'!$I$13)+B326-1,DAY('Home Equity Loan Amortization'!$I$13)))&lt;&gt;DAY('Home Equity Loan Amortization'!$I$13),DATE(YEAR('Home Equity Loan Amortization'!$I$13),MONTH('Home Equity Loan Amortization'!$I$13)+B326,0),DATE(YEAR('Home Equity Loan Amortization'!$I$13),MONTH('Home Equity Loan Amortization'!$I$13)+B326-1,DAY('Home Equity Loan Amortization'!$I$13))))))</f>
        <v/>
      </c>
      <c r="D326" s="12" t="str">
        <f>IF(B326="","",'Home Equity Loan Amortization'!$I$10)</f>
        <v/>
      </c>
      <c r="E326" s="3" t="str">
        <f>IF(B326="","",ROUND((((1+D326/12)^(12/'Home Equity Loan Amortization'!$E$20))-1)*H325,2))</f>
        <v/>
      </c>
      <c r="F326" s="3" t="str">
        <f t="shared" si="13"/>
        <v/>
      </c>
      <c r="G326" s="1" t="str">
        <f t="shared" si="2"/>
        <v/>
      </c>
      <c r="H326" s="3" t="str">
        <f t="shared" si="3"/>
        <v/>
      </c>
    </row>
    <row r="327" spans="2:8" ht="14.5" x14ac:dyDescent="0.35">
      <c r="B327" s="1" t="str">
        <f t="shared" si="12"/>
        <v/>
      </c>
      <c r="C327" s="11" t="str">
        <f>IF(B327="","",IF(OR('Home Equity Loan Amortization'!$E$20=26,'Home Equity Loan Amortization'!$E$20=52),IF('Home Equity Loan Amortization'!$E$20=26,IF(B327=1,'Home Equity Loan Amortization'!$I$13,C326+14),IF('Home Equity Loan Amortization'!$E$20=52,IF(B327=1,'Home Equity Loan Amortization'!$I$13,C326+7),"n/a")),IF('Home Equity Loan Amortization'!$E$20=24,DATE(YEAR('Home Equity Loan Amortization'!$I$13),MONTH('Home Equity Loan Amortization'!$I$13)+(B327-1)/2+IF(AND(DAY('Home Equity Loan Amortization'!$I$13)&gt;=15,MOD(B327,2)=0),1,0),IF(MOD(B327,2)=0,IF(DAY('Home Equity Loan Amortization'!$I$13)&gt;=15,DAY('Home Equity Loan Amortization'!$I$13)-14,DAY('Home Equity Loan Amortization'!$I$13)+14),DAY('Home Equity Loan Amortization'!$I$13))),IF(DAY(DATE(YEAR('Home Equity Loan Amortization'!$I$13),MONTH('Home Equity Loan Amortization'!$I$13)+B327-1,DAY('Home Equity Loan Amortization'!$I$13)))&lt;&gt;DAY('Home Equity Loan Amortization'!$I$13),DATE(YEAR('Home Equity Loan Amortization'!$I$13),MONTH('Home Equity Loan Amortization'!$I$13)+B327,0),DATE(YEAR('Home Equity Loan Amortization'!$I$13),MONTH('Home Equity Loan Amortization'!$I$13)+B327-1,DAY('Home Equity Loan Amortization'!$I$13))))))</f>
        <v/>
      </c>
      <c r="D327" s="12" t="str">
        <f>IF(B327="","",'Home Equity Loan Amortization'!$I$10)</f>
        <v/>
      </c>
      <c r="E327" s="3" t="str">
        <f>IF(B327="","",ROUND((((1+D327/12)^(12/'Home Equity Loan Amortization'!$E$20))-1)*H326,2))</f>
        <v/>
      </c>
      <c r="F327" s="3" t="str">
        <f t="shared" si="13"/>
        <v/>
      </c>
      <c r="G327" s="1" t="str">
        <f t="shared" si="2"/>
        <v/>
      </c>
      <c r="H327" s="3" t="str">
        <f t="shared" si="3"/>
        <v/>
      </c>
    </row>
    <row r="328" spans="2:8" ht="14.5" x14ac:dyDescent="0.35">
      <c r="B328" s="1" t="str">
        <f t="shared" si="12"/>
        <v/>
      </c>
      <c r="C328" s="11" t="str">
        <f>IF(B328="","",IF(OR('Home Equity Loan Amortization'!$E$20=26,'Home Equity Loan Amortization'!$E$20=52),IF('Home Equity Loan Amortization'!$E$20=26,IF(B328=1,'Home Equity Loan Amortization'!$I$13,C327+14),IF('Home Equity Loan Amortization'!$E$20=52,IF(B328=1,'Home Equity Loan Amortization'!$I$13,C327+7),"n/a")),IF('Home Equity Loan Amortization'!$E$20=24,DATE(YEAR('Home Equity Loan Amortization'!$I$13),MONTH('Home Equity Loan Amortization'!$I$13)+(B328-1)/2+IF(AND(DAY('Home Equity Loan Amortization'!$I$13)&gt;=15,MOD(B328,2)=0),1,0),IF(MOD(B328,2)=0,IF(DAY('Home Equity Loan Amortization'!$I$13)&gt;=15,DAY('Home Equity Loan Amortization'!$I$13)-14,DAY('Home Equity Loan Amortization'!$I$13)+14),DAY('Home Equity Loan Amortization'!$I$13))),IF(DAY(DATE(YEAR('Home Equity Loan Amortization'!$I$13),MONTH('Home Equity Loan Amortization'!$I$13)+B328-1,DAY('Home Equity Loan Amortization'!$I$13)))&lt;&gt;DAY('Home Equity Loan Amortization'!$I$13),DATE(YEAR('Home Equity Loan Amortization'!$I$13),MONTH('Home Equity Loan Amortization'!$I$13)+B328,0),DATE(YEAR('Home Equity Loan Amortization'!$I$13),MONTH('Home Equity Loan Amortization'!$I$13)+B328-1,DAY('Home Equity Loan Amortization'!$I$13))))))</f>
        <v/>
      </c>
      <c r="D328" s="12" t="str">
        <f>IF(B328="","",'Home Equity Loan Amortization'!$I$10)</f>
        <v/>
      </c>
      <c r="E328" s="3" t="str">
        <f>IF(B328="","",ROUND((((1+D328/12)^(12/'Home Equity Loan Amortization'!$E$20))-1)*H327,2))</f>
        <v/>
      </c>
      <c r="F328" s="3" t="str">
        <f t="shared" si="13"/>
        <v/>
      </c>
      <c r="G328" s="1" t="str">
        <f t="shared" si="2"/>
        <v/>
      </c>
      <c r="H328" s="3" t="str">
        <f t="shared" si="3"/>
        <v/>
      </c>
    </row>
    <row r="329" spans="2:8" ht="14.5" x14ac:dyDescent="0.35">
      <c r="B329" s="1" t="str">
        <f t="shared" si="12"/>
        <v/>
      </c>
      <c r="C329" s="11" t="str">
        <f>IF(B329="","",IF(OR('Home Equity Loan Amortization'!$E$20=26,'Home Equity Loan Amortization'!$E$20=52),IF('Home Equity Loan Amortization'!$E$20=26,IF(B329=1,'Home Equity Loan Amortization'!$I$13,C328+14),IF('Home Equity Loan Amortization'!$E$20=52,IF(B329=1,'Home Equity Loan Amortization'!$I$13,C328+7),"n/a")),IF('Home Equity Loan Amortization'!$E$20=24,DATE(YEAR('Home Equity Loan Amortization'!$I$13),MONTH('Home Equity Loan Amortization'!$I$13)+(B329-1)/2+IF(AND(DAY('Home Equity Loan Amortization'!$I$13)&gt;=15,MOD(B329,2)=0),1,0),IF(MOD(B329,2)=0,IF(DAY('Home Equity Loan Amortization'!$I$13)&gt;=15,DAY('Home Equity Loan Amortization'!$I$13)-14,DAY('Home Equity Loan Amortization'!$I$13)+14),DAY('Home Equity Loan Amortization'!$I$13))),IF(DAY(DATE(YEAR('Home Equity Loan Amortization'!$I$13),MONTH('Home Equity Loan Amortization'!$I$13)+B329-1,DAY('Home Equity Loan Amortization'!$I$13)))&lt;&gt;DAY('Home Equity Loan Amortization'!$I$13),DATE(YEAR('Home Equity Loan Amortization'!$I$13),MONTH('Home Equity Loan Amortization'!$I$13)+B329,0),DATE(YEAR('Home Equity Loan Amortization'!$I$13),MONTH('Home Equity Loan Amortization'!$I$13)+B329-1,DAY('Home Equity Loan Amortization'!$I$13))))))</f>
        <v/>
      </c>
      <c r="D329" s="12" t="str">
        <f>IF(B329="","",'Home Equity Loan Amortization'!$I$10)</f>
        <v/>
      </c>
      <c r="E329" s="3" t="str">
        <f>IF(B329="","",ROUND((((1+D329/12)^(12/'Home Equity Loan Amortization'!$E$20))-1)*H328,2))</f>
        <v/>
      </c>
      <c r="F329" s="3" t="str">
        <f t="shared" si="13"/>
        <v/>
      </c>
      <c r="G329" s="1" t="str">
        <f t="shared" si="2"/>
        <v/>
      </c>
      <c r="H329" s="3" t="str">
        <f t="shared" si="3"/>
        <v/>
      </c>
    </row>
    <row r="330" spans="2:8" ht="14.5" x14ac:dyDescent="0.35">
      <c r="B330" s="1" t="str">
        <f t="shared" si="12"/>
        <v/>
      </c>
      <c r="C330" s="11" t="str">
        <f>IF(B330="","",IF(OR('Home Equity Loan Amortization'!$E$20=26,'Home Equity Loan Amortization'!$E$20=52),IF('Home Equity Loan Amortization'!$E$20=26,IF(B330=1,'Home Equity Loan Amortization'!$I$13,C329+14),IF('Home Equity Loan Amortization'!$E$20=52,IF(B330=1,'Home Equity Loan Amortization'!$I$13,C329+7),"n/a")),IF('Home Equity Loan Amortization'!$E$20=24,DATE(YEAR('Home Equity Loan Amortization'!$I$13),MONTH('Home Equity Loan Amortization'!$I$13)+(B330-1)/2+IF(AND(DAY('Home Equity Loan Amortization'!$I$13)&gt;=15,MOD(B330,2)=0),1,0),IF(MOD(B330,2)=0,IF(DAY('Home Equity Loan Amortization'!$I$13)&gt;=15,DAY('Home Equity Loan Amortization'!$I$13)-14,DAY('Home Equity Loan Amortization'!$I$13)+14),DAY('Home Equity Loan Amortization'!$I$13))),IF(DAY(DATE(YEAR('Home Equity Loan Amortization'!$I$13),MONTH('Home Equity Loan Amortization'!$I$13)+B330-1,DAY('Home Equity Loan Amortization'!$I$13)))&lt;&gt;DAY('Home Equity Loan Amortization'!$I$13),DATE(YEAR('Home Equity Loan Amortization'!$I$13),MONTH('Home Equity Loan Amortization'!$I$13)+B330,0),DATE(YEAR('Home Equity Loan Amortization'!$I$13),MONTH('Home Equity Loan Amortization'!$I$13)+B330-1,DAY('Home Equity Loan Amortization'!$I$13))))))</f>
        <v/>
      </c>
      <c r="D330" s="12" t="str">
        <f>IF(B330="","",'Home Equity Loan Amortization'!$I$10)</f>
        <v/>
      </c>
      <c r="E330" s="3" t="str">
        <f>IF(B330="","",ROUND((((1+D330/12)^(12/'Home Equity Loan Amortization'!$E$20))-1)*H329,2))</f>
        <v/>
      </c>
      <c r="F330" s="3" t="str">
        <f t="shared" si="13"/>
        <v/>
      </c>
      <c r="G330" s="1" t="str">
        <f t="shared" si="2"/>
        <v/>
      </c>
      <c r="H330" s="3" t="str">
        <f t="shared" si="3"/>
        <v/>
      </c>
    </row>
    <row r="331" spans="2:8" ht="14.5" x14ac:dyDescent="0.35">
      <c r="B331" s="1" t="str">
        <f t="shared" si="12"/>
        <v/>
      </c>
      <c r="C331" s="11" t="str">
        <f>IF(B331="","",IF(OR('Home Equity Loan Amortization'!$E$20=26,'Home Equity Loan Amortization'!$E$20=52),IF('Home Equity Loan Amortization'!$E$20=26,IF(B331=1,'Home Equity Loan Amortization'!$I$13,C330+14),IF('Home Equity Loan Amortization'!$E$20=52,IF(B331=1,'Home Equity Loan Amortization'!$I$13,C330+7),"n/a")),IF('Home Equity Loan Amortization'!$E$20=24,DATE(YEAR('Home Equity Loan Amortization'!$I$13),MONTH('Home Equity Loan Amortization'!$I$13)+(B331-1)/2+IF(AND(DAY('Home Equity Loan Amortization'!$I$13)&gt;=15,MOD(B331,2)=0),1,0),IF(MOD(B331,2)=0,IF(DAY('Home Equity Loan Amortization'!$I$13)&gt;=15,DAY('Home Equity Loan Amortization'!$I$13)-14,DAY('Home Equity Loan Amortization'!$I$13)+14),DAY('Home Equity Loan Amortization'!$I$13))),IF(DAY(DATE(YEAR('Home Equity Loan Amortization'!$I$13),MONTH('Home Equity Loan Amortization'!$I$13)+B331-1,DAY('Home Equity Loan Amortization'!$I$13)))&lt;&gt;DAY('Home Equity Loan Amortization'!$I$13),DATE(YEAR('Home Equity Loan Amortization'!$I$13),MONTH('Home Equity Loan Amortization'!$I$13)+B331,0),DATE(YEAR('Home Equity Loan Amortization'!$I$13),MONTH('Home Equity Loan Amortization'!$I$13)+B331-1,DAY('Home Equity Loan Amortization'!$I$13))))))</f>
        <v/>
      </c>
      <c r="D331" s="12" t="str">
        <f>IF(B331="","",'Home Equity Loan Amortization'!$I$10)</f>
        <v/>
      </c>
      <c r="E331" s="3" t="str">
        <f>IF(B331="","",ROUND((((1+D331/12)^(12/'Home Equity Loan Amortization'!$E$20))-1)*H330,2))</f>
        <v/>
      </c>
      <c r="F331" s="3" t="str">
        <f t="shared" si="13"/>
        <v/>
      </c>
      <c r="G331" s="1" t="str">
        <f t="shared" si="2"/>
        <v/>
      </c>
      <c r="H331" s="3" t="str">
        <f t="shared" si="3"/>
        <v/>
      </c>
    </row>
    <row r="332" spans="2:8" ht="14.5" x14ac:dyDescent="0.35">
      <c r="B332" s="1" t="str">
        <f t="shared" si="12"/>
        <v/>
      </c>
      <c r="C332" s="11" t="str">
        <f>IF(B332="","",IF(OR('Home Equity Loan Amortization'!$E$20=26,'Home Equity Loan Amortization'!$E$20=52),IF('Home Equity Loan Amortization'!$E$20=26,IF(B332=1,'Home Equity Loan Amortization'!$I$13,C331+14),IF('Home Equity Loan Amortization'!$E$20=52,IF(B332=1,'Home Equity Loan Amortization'!$I$13,C331+7),"n/a")),IF('Home Equity Loan Amortization'!$E$20=24,DATE(YEAR('Home Equity Loan Amortization'!$I$13),MONTH('Home Equity Loan Amortization'!$I$13)+(B332-1)/2+IF(AND(DAY('Home Equity Loan Amortization'!$I$13)&gt;=15,MOD(B332,2)=0),1,0),IF(MOD(B332,2)=0,IF(DAY('Home Equity Loan Amortization'!$I$13)&gt;=15,DAY('Home Equity Loan Amortization'!$I$13)-14,DAY('Home Equity Loan Amortization'!$I$13)+14),DAY('Home Equity Loan Amortization'!$I$13))),IF(DAY(DATE(YEAR('Home Equity Loan Amortization'!$I$13),MONTH('Home Equity Loan Amortization'!$I$13)+B332-1,DAY('Home Equity Loan Amortization'!$I$13)))&lt;&gt;DAY('Home Equity Loan Amortization'!$I$13),DATE(YEAR('Home Equity Loan Amortization'!$I$13),MONTH('Home Equity Loan Amortization'!$I$13)+B332,0),DATE(YEAR('Home Equity Loan Amortization'!$I$13),MONTH('Home Equity Loan Amortization'!$I$13)+B332-1,DAY('Home Equity Loan Amortization'!$I$13))))))</f>
        <v/>
      </c>
      <c r="D332" s="12" t="str">
        <f>IF(B332="","",'Home Equity Loan Amortization'!$I$10)</f>
        <v/>
      </c>
      <c r="E332" s="3" t="str">
        <f>IF(B332="","",ROUND((((1+D332/12)^(12/'Home Equity Loan Amortization'!$E$20))-1)*H331,2))</f>
        <v/>
      </c>
      <c r="F332" s="3" t="str">
        <f t="shared" si="13"/>
        <v/>
      </c>
      <c r="G332" s="1" t="str">
        <f t="shared" si="2"/>
        <v/>
      </c>
      <c r="H332" s="3" t="str">
        <f t="shared" si="3"/>
        <v/>
      </c>
    </row>
    <row r="333" spans="2:8" ht="14.5" x14ac:dyDescent="0.35">
      <c r="B333" s="1" t="str">
        <f t="shared" si="12"/>
        <v/>
      </c>
      <c r="C333" s="11" t="str">
        <f>IF(B333="","",IF(OR('Home Equity Loan Amortization'!$E$20=26,'Home Equity Loan Amortization'!$E$20=52),IF('Home Equity Loan Amortization'!$E$20=26,IF(B333=1,'Home Equity Loan Amortization'!$I$13,C332+14),IF('Home Equity Loan Amortization'!$E$20=52,IF(B333=1,'Home Equity Loan Amortization'!$I$13,C332+7),"n/a")),IF('Home Equity Loan Amortization'!$E$20=24,DATE(YEAR('Home Equity Loan Amortization'!$I$13),MONTH('Home Equity Loan Amortization'!$I$13)+(B333-1)/2+IF(AND(DAY('Home Equity Loan Amortization'!$I$13)&gt;=15,MOD(B333,2)=0),1,0),IF(MOD(B333,2)=0,IF(DAY('Home Equity Loan Amortization'!$I$13)&gt;=15,DAY('Home Equity Loan Amortization'!$I$13)-14,DAY('Home Equity Loan Amortization'!$I$13)+14),DAY('Home Equity Loan Amortization'!$I$13))),IF(DAY(DATE(YEAR('Home Equity Loan Amortization'!$I$13),MONTH('Home Equity Loan Amortization'!$I$13)+B333-1,DAY('Home Equity Loan Amortization'!$I$13)))&lt;&gt;DAY('Home Equity Loan Amortization'!$I$13),DATE(YEAR('Home Equity Loan Amortization'!$I$13),MONTH('Home Equity Loan Amortization'!$I$13)+B333,0),DATE(YEAR('Home Equity Loan Amortization'!$I$13),MONTH('Home Equity Loan Amortization'!$I$13)+B333-1,DAY('Home Equity Loan Amortization'!$I$13))))))</f>
        <v/>
      </c>
      <c r="D333" s="12" t="str">
        <f>IF(B333="","",'Home Equity Loan Amortization'!$I$10)</f>
        <v/>
      </c>
      <c r="E333" s="3" t="str">
        <f>IF(B333="","",ROUND((((1+D333/12)^(12/'Home Equity Loan Amortization'!$E$20))-1)*H332,2))</f>
        <v/>
      </c>
      <c r="F333" s="3" t="str">
        <f t="shared" si="13"/>
        <v/>
      </c>
      <c r="G333" s="1" t="str">
        <f t="shared" si="2"/>
        <v/>
      </c>
      <c r="H333" s="3" t="str">
        <f t="shared" si="3"/>
        <v/>
      </c>
    </row>
    <row r="334" spans="2:8" ht="14.5" x14ac:dyDescent="0.35">
      <c r="B334" s="1" t="str">
        <f t="shared" si="12"/>
        <v/>
      </c>
      <c r="C334" s="11" t="str">
        <f>IF(B334="","",IF(OR('Home Equity Loan Amortization'!$E$20=26,'Home Equity Loan Amortization'!$E$20=52),IF('Home Equity Loan Amortization'!$E$20=26,IF(B334=1,'Home Equity Loan Amortization'!$I$13,C333+14),IF('Home Equity Loan Amortization'!$E$20=52,IF(B334=1,'Home Equity Loan Amortization'!$I$13,C333+7),"n/a")),IF('Home Equity Loan Amortization'!$E$20=24,DATE(YEAR('Home Equity Loan Amortization'!$I$13),MONTH('Home Equity Loan Amortization'!$I$13)+(B334-1)/2+IF(AND(DAY('Home Equity Loan Amortization'!$I$13)&gt;=15,MOD(B334,2)=0),1,0),IF(MOD(B334,2)=0,IF(DAY('Home Equity Loan Amortization'!$I$13)&gt;=15,DAY('Home Equity Loan Amortization'!$I$13)-14,DAY('Home Equity Loan Amortization'!$I$13)+14),DAY('Home Equity Loan Amortization'!$I$13))),IF(DAY(DATE(YEAR('Home Equity Loan Amortization'!$I$13),MONTH('Home Equity Loan Amortization'!$I$13)+B334-1,DAY('Home Equity Loan Amortization'!$I$13)))&lt;&gt;DAY('Home Equity Loan Amortization'!$I$13),DATE(YEAR('Home Equity Loan Amortization'!$I$13),MONTH('Home Equity Loan Amortization'!$I$13)+B334,0),DATE(YEAR('Home Equity Loan Amortization'!$I$13),MONTH('Home Equity Loan Amortization'!$I$13)+B334-1,DAY('Home Equity Loan Amortization'!$I$13))))))</f>
        <v/>
      </c>
      <c r="D334" s="12" t="str">
        <f>IF(B334="","",'Home Equity Loan Amortization'!$I$10)</f>
        <v/>
      </c>
      <c r="E334" s="3" t="str">
        <f>IF(B334="","",ROUND((((1+D334/12)^(12/'Home Equity Loan Amortization'!$E$20))-1)*H333,2))</f>
        <v/>
      </c>
      <c r="F334" s="3" t="str">
        <f t="shared" si="13"/>
        <v/>
      </c>
      <c r="G334" s="1" t="str">
        <f t="shared" si="2"/>
        <v/>
      </c>
      <c r="H334" s="3" t="str">
        <f t="shared" si="3"/>
        <v/>
      </c>
    </row>
    <row r="335" spans="2:8" ht="14.5" x14ac:dyDescent="0.35">
      <c r="B335" s="1" t="str">
        <f t="shared" si="12"/>
        <v/>
      </c>
      <c r="C335" s="11" t="str">
        <f>IF(B335="","",IF(OR('Home Equity Loan Amortization'!$E$20=26,'Home Equity Loan Amortization'!$E$20=52),IF('Home Equity Loan Amortization'!$E$20=26,IF(B335=1,'Home Equity Loan Amortization'!$I$13,C334+14),IF('Home Equity Loan Amortization'!$E$20=52,IF(B335=1,'Home Equity Loan Amortization'!$I$13,C334+7),"n/a")),IF('Home Equity Loan Amortization'!$E$20=24,DATE(YEAR('Home Equity Loan Amortization'!$I$13),MONTH('Home Equity Loan Amortization'!$I$13)+(B335-1)/2+IF(AND(DAY('Home Equity Loan Amortization'!$I$13)&gt;=15,MOD(B335,2)=0),1,0),IF(MOD(B335,2)=0,IF(DAY('Home Equity Loan Amortization'!$I$13)&gt;=15,DAY('Home Equity Loan Amortization'!$I$13)-14,DAY('Home Equity Loan Amortization'!$I$13)+14),DAY('Home Equity Loan Amortization'!$I$13))),IF(DAY(DATE(YEAR('Home Equity Loan Amortization'!$I$13),MONTH('Home Equity Loan Amortization'!$I$13)+B335-1,DAY('Home Equity Loan Amortization'!$I$13)))&lt;&gt;DAY('Home Equity Loan Amortization'!$I$13),DATE(YEAR('Home Equity Loan Amortization'!$I$13),MONTH('Home Equity Loan Amortization'!$I$13)+B335,0),DATE(YEAR('Home Equity Loan Amortization'!$I$13),MONTH('Home Equity Loan Amortization'!$I$13)+B335-1,DAY('Home Equity Loan Amortization'!$I$13))))))</f>
        <v/>
      </c>
      <c r="D335" s="12" t="str">
        <f>IF(B335="","",'Home Equity Loan Amortization'!$I$10)</f>
        <v/>
      </c>
      <c r="E335" s="3" t="str">
        <f>IF(B335="","",ROUND((((1+D335/12)^(12/'Home Equity Loan Amortization'!$E$20))-1)*H334,2))</f>
        <v/>
      </c>
      <c r="F335" s="3" t="str">
        <f t="shared" si="13"/>
        <v/>
      </c>
      <c r="G335" s="1" t="str">
        <f t="shared" si="2"/>
        <v/>
      </c>
      <c r="H335" s="3" t="str">
        <f t="shared" si="3"/>
        <v/>
      </c>
    </row>
    <row r="336" spans="2:8" ht="14.5" x14ac:dyDescent="0.35">
      <c r="B336" s="1" t="str">
        <f t="shared" si="12"/>
        <v/>
      </c>
      <c r="C336" s="11" t="str">
        <f>IF(B336="","",IF(OR('Home Equity Loan Amortization'!$E$20=26,'Home Equity Loan Amortization'!$E$20=52),IF('Home Equity Loan Amortization'!$E$20=26,IF(B336=1,'Home Equity Loan Amortization'!$I$13,C335+14),IF('Home Equity Loan Amortization'!$E$20=52,IF(B336=1,'Home Equity Loan Amortization'!$I$13,C335+7),"n/a")),IF('Home Equity Loan Amortization'!$E$20=24,DATE(YEAR('Home Equity Loan Amortization'!$I$13),MONTH('Home Equity Loan Amortization'!$I$13)+(B336-1)/2+IF(AND(DAY('Home Equity Loan Amortization'!$I$13)&gt;=15,MOD(B336,2)=0),1,0),IF(MOD(B336,2)=0,IF(DAY('Home Equity Loan Amortization'!$I$13)&gt;=15,DAY('Home Equity Loan Amortization'!$I$13)-14,DAY('Home Equity Loan Amortization'!$I$13)+14),DAY('Home Equity Loan Amortization'!$I$13))),IF(DAY(DATE(YEAR('Home Equity Loan Amortization'!$I$13),MONTH('Home Equity Loan Amortization'!$I$13)+B336-1,DAY('Home Equity Loan Amortization'!$I$13)))&lt;&gt;DAY('Home Equity Loan Amortization'!$I$13),DATE(YEAR('Home Equity Loan Amortization'!$I$13),MONTH('Home Equity Loan Amortization'!$I$13)+B336,0),DATE(YEAR('Home Equity Loan Amortization'!$I$13),MONTH('Home Equity Loan Amortization'!$I$13)+B336-1,DAY('Home Equity Loan Amortization'!$I$13))))))</f>
        <v/>
      </c>
      <c r="D336" s="12" t="str">
        <f>IF(B336="","",'Home Equity Loan Amortization'!$I$10)</f>
        <v/>
      </c>
      <c r="E336" s="3" t="str">
        <f>IF(B336="","",ROUND((((1+D336/12)^(12/'Home Equity Loan Amortization'!$E$20))-1)*H335,2))</f>
        <v/>
      </c>
      <c r="F336" s="3" t="str">
        <f t="shared" si="13"/>
        <v/>
      </c>
      <c r="G336" s="1" t="str">
        <f t="shared" si="2"/>
        <v/>
      </c>
      <c r="H336" s="3" t="str">
        <f t="shared" si="3"/>
        <v/>
      </c>
    </row>
    <row r="337" spans="2:8" ht="14.5" x14ac:dyDescent="0.35">
      <c r="B337" s="1" t="str">
        <f t="shared" si="12"/>
        <v/>
      </c>
      <c r="C337" s="11" t="str">
        <f>IF(B337="","",IF(OR('Home Equity Loan Amortization'!$E$20=26,'Home Equity Loan Amortization'!$E$20=52),IF('Home Equity Loan Amortization'!$E$20=26,IF(B337=1,'Home Equity Loan Amortization'!$I$13,C336+14),IF('Home Equity Loan Amortization'!$E$20=52,IF(B337=1,'Home Equity Loan Amortization'!$I$13,C336+7),"n/a")),IF('Home Equity Loan Amortization'!$E$20=24,DATE(YEAR('Home Equity Loan Amortization'!$I$13),MONTH('Home Equity Loan Amortization'!$I$13)+(B337-1)/2+IF(AND(DAY('Home Equity Loan Amortization'!$I$13)&gt;=15,MOD(B337,2)=0),1,0),IF(MOD(B337,2)=0,IF(DAY('Home Equity Loan Amortization'!$I$13)&gt;=15,DAY('Home Equity Loan Amortization'!$I$13)-14,DAY('Home Equity Loan Amortization'!$I$13)+14),DAY('Home Equity Loan Amortization'!$I$13))),IF(DAY(DATE(YEAR('Home Equity Loan Amortization'!$I$13),MONTH('Home Equity Loan Amortization'!$I$13)+B337-1,DAY('Home Equity Loan Amortization'!$I$13)))&lt;&gt;DAY('Home Equity Loan Amortization'!$I$13),DATE(YEAR('Home Equity Loan Amortization'!$I$13),MONTH('Home Equity Loan Amortization'!$I$13)+B337,0),DATE(YEAR('Home Equity Loan Amortization'!$I$13),MONTH('Home Equity Loan Amortization'!$I$13)+B337-1,DAY('Home Equity Loan Amortization'!$I$13))))))</f>
        <v/>
      </c>
      <c r="D337" s="12" t="str">
        <f>IF(B337="","",'Home Equity Loan Amortization'!$I$10)</f>
        <v/>
      </c>
      <c r="E337" s="3" t="str">
        <f>IF(B337="","",ROUND((((1+D337/12)^(12/'Home Equity Loan Amortization'!$E$20))-1)*H336,2))</f>
        <v/>
      </c>
      <c r="F337" s="3" t="str">
        <f t="shared" si="13"/>
        <v/>
      </c>
      <c r="G337" s="1" t="str">
        <f t="shared" si="2"/>
        <v/>
      </c>
      <c r="H337" s="3" t="str">
        <f t="shared" si="3"/>
        <v/>
      </c>
    </row>
    <row r="338" spans="2:8" ht="14.5" x14ac:dyDescent="0.35">
      <c r="B338" s="1" t="str">
        <f t="shared" si="12"/>
        <v/>
      </c>
      <c r="C338" s="11" t="str">
        <f>IF(B338="","",IF(OR('Home Equity Loan Amortization'!$E$20=26,'Home Equity Loan Amortization'!$E$20=52),IF('Home Equity Loan Amortization'!$E$20=26,IF(B338=1,'Home Equity Loan Amortization'!$I$13,C337+14),IF('Home Equity Loan Amortization'!$E$20=52,IF(B338=1,'Home Equity Loan Amortization'!$I$13,C337+7),"n/a")),IF('Home Equity Loan Amortization'!$E$20=24,DATE(YEAR('Home Equity Loan Amortization'!$I$13),MONTH('Home Equity Loan Amortization'!$I$13)+(B338-1)/2+IF(AND(DAY('Home Equity Loan Amortization'!$I$13)&gt;=15,MOD(B338,2)=0),1,0),IF(MOD(B338,2)=0,IF(DAY('Home Equity Loan Amortization'!$I$13)&gt;=15,DAY('Home Equity Loan Amortization'!$I$13)-14,DAY('Home Equity Loan Amortization'!$I$13)+14),DAY('Home Equity Loan Amortization'!$I$13))),IF(DAY(DATE(YEAR('Home Equity Loan Amortization'!$I$13),MONTH('Home Equity Loan Amortization'!$I$13)+B338-1,DAY('Home Equity Loan Amortization'!$I$13)))&lt;&gt;DAY('Home Equity Loan Amortization'!$I$13),DATE(YEAR('Home Equity Loan Amortization'!$I$13),MONTH('Home Equity Loan Amortization'!$I$13)+B338,0),DATE(YEAR('Home Equity Loan Amortization'!$I$13),MONTH('Home Equity Loan Amortization'!$I$13)+B338-1,DAY('Home Equity Loan Amortization'!$I$13))))))</f>
        <v/>
      </c>
      <c r="D338" s="12" t="str">
        <f>IF(B338="","",'Home Equity Loan Amortization'!$I$10)</f>
        <v/>
      </c>
      <c r="E338" s="3" t="str">
        <f>IF(B338="","",ROUND((((1+D338/12)^(12/'Home Equity Loan Amortization'!$E$20))-1)*H337,2))</f>
        <v/>
      </c>
      <c r="F338" s="3" t="str">
        <f t="shared" si="13"/>
        <v/>
      </c>
      <c r="G338" s="1" t="str">
        <f t="shared" si="2"/>
        <v/>
      </c>
      <c r="H338" s="3" t="str">
        <f t="shared" si="3"/>
        <v/>
      </c>
    </row>
    <row r="339" spans="2:8" ht="14.5" x14ac:dyDescent="0.35">
      <c r="B339" s="1" t="str">
        <f t="shared" si="12"/>
        <v/>
      </c>
      <c r="C339" s="11" t="str">
        <f>IF(B339="","",IF(OR('Home Equity Loan Amortization'!$E$20=26,'Home Equity Loan Amortization'!$E$20=52),IF('Home Equity Loan Amortization'!$E$20=26,IF(B339=1,'Home Equity Loan Amortization'!$I$13,C338+14),IF('Home Equity Loan Amortization'!$E$20=52,IF(B339=1,'Home Equity Loan Amortization'!$I$13,C338+7),"n/a")),IF('Home Equity Loan Amortization'!$E$20=24,DATE(YEAR('Home Equity Loan Amortization'!$I$13),MONTH('Home Equity Loan Amortization'!$I$13)+(B339-1)/2+IF(AND(DAY('Home Equity Loan Amortization'!$I$13)&gt;=15,MOD(B339,2)=0),1,0),IF(MOD(B339,2)=0,IF(DAY('Home Equity Loan Amortization'!$I$13)&gt;=15,DAY('Home Equity Loan Amortization'!$I$13)-14,DAY('Home Equity Loan Amortization'!$I$13)+14),DAY('Home Equity Loan Amortization'!$I$13))),IF(DAY(DATE(YEAR('Home Equity Loan Amortization'!$I$13),MONTH('Home Equity Loan Amortization'!$I$13)+B339-1,DAY('Home Equity Loan Amortization'!$I$13)))&lt;&gt;DAY('Home Equity Loan Amortization'!$I$13),DATE(YEAR('Home Equity Loan Amortization'!$I$13),MONTH('Home Equity Loan Amortization'!$I$13)+B339,0),DATE(YEAR('Home Equity Loan Amortization'!$I$13),MONTH('Home Equity Loan Amortization'!$I$13)+B339-1,DAY('Home Equity Loan Amortization'!$I$13))))))</f>
        <v/>
      </c>
      <c r="D339" s="12" t="str">
        <f>IF(B339="","",'Home Equity Loan Amortization'!$I$10)</f>
        <v/>
      </c>
      <c r="E339" s="3" t="str">
        <f>IF(B339="","",ROUND((((1+D339/12)^(12/'Home Equity Loan Amortization'!$E$20))-1)*H338,2))</f>
        <v/>
      </c>
      <c r="F339" s="3" t="str">
        <f t="shared" si="13"/>
        <v/>
      </c>
      <c r="G339" s="1" t="str">
        <f t="shared" si="2"/>
        <v/>
      </c>
      <c r="H339" s="3" t="str">
        <f t="shared" si="3"/>
        <v/>
      </c>
    </row>
    <row r="340" spans="2:8" ht="14.5" x14ac:dyDescent="0.35">
      <c r="B340" s="1" t="str">
        <f t="shared" si="12"/>
        <v/>
      </c>
      <c r="C340" s="11" t="str">
        <f>IF(B340="","",IF(OR('Home Equity Loan Amortization'!$E$20=26,'Home Equity Loan Amortization'!$E$20=52),IF('Home Equity Loan Amortization'!$E$20=26,IF(B340=1,'Home Equity Loan Amortization'!$I$13,C339+14),IF('Home Equity Loan Amortization'!$E$20=52,IF(B340=1,'Home Equity Loan Amortization'!$I$13,C339+7),"n/a")),IF('Home Equity Loan Amortization'!$E$20=24,DATE(YEAR('Home Equity Loan Amortization'!$I$13),MONTH('Home Equity Loan Amortization'!$I$13)+(B340-1)/2+IF(AND(DAY('Home Equity Loan Amortization'!$I$13)&gt;=15,MOD(B340,2)=0),1,0),IF(MOD(B340,2)=0,IF(DAY('Home Equity Loan Amortization'!$I$13)&gt;=15,DAY('Home Equity Loan Amortization'!$I$13)-14,DAY('Home Equity Loan Amortization'!$I$13)+14),DAY('Home Equity Loan Amortization'!$I$13))),IF(DAY(DATE(YEAR('Home Equity Loan Amortization'!$I$13),MONTH('Home Equity Loan Amortization'!$I$13)+B340-1,DAY('Home Equity Loan Amortization'!$I$13)))&lt;&gt;DAY('Home Equity Loan Amortization'!$I$13),DATE(YEAR('Home Equity Loan Amortization'!$I$13),MONTH('Home Equity Loan Amortization'!$I$13)+B340,0),DATE(YEAR('Home Equity Loan Amortization'!$I$13),MONTH('Home Equity Loan Amortization'!$I$13)+B340-1,DAY('Home Equity Loan Amortization'!$I$13))))))</f>
        <v/>
      </c>
      <c r="D340" s="12" t="str">
        <f>IF(B340="","",'Home Equity Loan Amortization'!$I$10)</f>
        <v/>
      </c>
      <c r="E340" s="3" t="str">
        <f>IF(B340="","",ROUND((((1+D340/12)^(12/'Home Equity Loan Amortization'!$E$20))-1)*H339,2))</f>
        <v/>
      </c>
      <c r="F340" s="3" t="str">
        <f t="shared" si="13"/>
        <v/>
      </c>
      <c r="G340" s="1" t="str">
        <f t="shared" si="2"/>
        <v/>
      </c>
      <c r="H340" s="3" t="str">
        <f t="shared" si="3"/>
        <v/>
      </c>
    </row>
    <row r="341" spans="2:8" ht="14.5" x14ac:dyDescent="0.35">
      <c r="B341" s="1" t="str">
        <f t="shared" si="12"/>
        <v/>
      </c>
      <c r="C341" s="11" t="str">
        <f>IF(B341="","",IF(OR('Home Equity Loan Amortization'!$E$20=26,'Home Equity Loan Amortization'!$E$20=52),IF('Home Equity Loan Amortization'!$E$20=26,IF(B341=1,'Home Equity Loan Amortization'!$I$13,C340+14),IF('Home Equity Loan Amortization'!$E$20=52,IF(B341=1,'Home Equity Loan Amortization'!$I$13,C340+7),"n/a")),IF('Home Equity Loan Amortization'!$E$20=24,DATE(YEAR('Home Equity Loan Amortization'!$I$13),MONTH('Home Equity Loan Amortization'!$I$13)+(B341-1)/2+IF(AND(DAY('Home Equity Loan Amortization'!$I$13)&gt;=15,MOD(B341,2)=0),1,0),IF(MOD(B341,2)=0,IF(DAY('Home Equity Loan Amortization'!$I$13)&gt;=15,DAY('Home Equity Loan Amortization'!$I$13)-14,DAY('Home Equity Loan Amortization'!$I$13)+14),DAY('Home Equity Loan Amortization'!$I$13))),IF(DAY(DATE(YEAR('Home Equity Loan Amortization'!$I$13),MONTH('Home Equity Loan Amortization'!$I$13)+B341-1,DAY('Home Equity Loan Amortization'!$I$13)))&lt;&gt;DAY('Home Equity Loan Amortization'!$I$13),DATE(YEAR('Home Equity Loan Amortization'!$I$13),MONTH('Home Equity Loan Amortization'!$I$13)+B341,0),DATE(YEAR('Home Equity Loan Amortization'!$I$13),MONTH('Home Equity Loan Amortization'!$I$13)+B341-1,DAY('Home Equity Loan Amortization'!$I$13))))))</f>
        <v/>
      </c>
      <c r="D341" s="12" t="str">
        <f>IF(B341="","",'Home Equity Loan Amortization'!$I$10)</f>
        <v/>
      </c>
      <c r="E341" s="3" t="str">
        <f>IF(B341="","",ROUND((((1+D341/12)^(12/'Home Equity Loan Amortization'!$E$20))-1)*H340,2))</f>
        <v/>
      </c>
      <c r="F341" s="3" t="str">
        <f t="shared" si="13"/>
        <v/>
      </c>
      <c r="G341" s="1" t="str">
        <f t="shared" si="2"/>
        <v/>
      </c>
      <c r="H341" s="3" t="str">
        <f t="shared" si="3"/>
        <v/>
      </c>
    </row>
    <row r="342" spans="2:8" ht="14.5" x14ac:dyDescent="0.35">
      <c r="B342" s="1" t="str">
        <f t="shared" si="12"/>
        <v/>
      </c>
      <c r="C342" s="11" t="str">
        <f>IF(B342="","",IF(OR('Home Equity Loan Amortization'!$E$20=26,'Home Equity Loan Amortization'!$E$20=52),IF('Home Equity Loan Amortization'!$E$20=26,IF(B342=1,'Home Equity Loan Amortization'!$I$13,C341+14),IF('Home Equity Loan Amortization'!$E$20=52,IF(B342=1,'Home Equity Loan Amortization'!$I$13,C341+7),"n/a")),IF('Home Equity Loan Amortization'!$E$20=24,DATE(YEAR('Home Equity Loan Amortization'!$I$13),MONTH('Home Equity Loan Amortization'!$I$13)+(B342-1)/2+IF(AND(DAY('Home Equity Loan Amortization'!$I$13)&gt;=15,MOD(B342,2)=0),1,0),IF(MOD(B342,2)=0,IF(DAY('Home Equity Loan Amortization'!$I$13)&gt;=15,DAY('Home Equity Loan Amortization'!$I$13)-14,DAY('Home Equity Loan Amortization'!$I$13)+14),DAY('Home Equity Loan Amortization'!$I$13))),IF(DAY(DATE(YEAR('Home Equity Loan Amortization'!$I$13),MONTH('Home Equity Loan Amortization'!$I$13)+B342-1,DAY('Home Equity Loan Amortization'!$I$13)))&lt;&gt;DAY('Home Equity Loan Amortization'!$I$13),DATE(YEAR('Home Equity Loan Amortization'!$I$13),MONTH('Home Equity Loan Amortization'!$I$13)+B342,0),DATE(YEAR('Home Equity Loan Amortization'!$I$13),MONTH('Home Equity Loan Amortization'!$I$13)+B342-1,DAY('Home Equity Loan Amortization'!$I$13))))))</f>
        <v/>
      </c>
      <c r="D342" s="12" t="str">
        <f>IF(B342="","",'Home Equity Loan Amortization'!$I$10)</f>
        <v/>
      </c>
      <c r="E342" s="3" t="str">
        <f>IF(B342="","",ROUND((((1+D342/12)^(12/'Home Equity Loan Amortization'!$E$20))-1)*H341,2))</f>
        <v/>
      </c>
      <c r="F342" s="3" t="str">
        <f t="shared" si="13"/>
        <v/>
      </c>
      <c r="G342" s="1" t="str">
        <f t="shared" si="2"/>
        <v/>
      </c>
      <c r="H342" s="3" t="str">
        <f t="shared" si="3"/>
        <v/>
      </c>
    </row>
    <row r="343" spans="2:8" ht="14.5" x14ac:dyDescent="0.35">
      <c r="B343" s="1" t="str">
        <f t="shared" si="12"/>
        <v/>
      </c>
      <c r="C343" s="11" t="str">
        <f>IF(B343="","",IF(OR('Home Equity Loan Amortization'!$E$20=26,'Home Equity Loan Amortization'!$E$20=52),IF('Home Equity Loan Amortization'!$E$20=26,IF(B343=1,'Home Equity Loan Amortization'!$I$13,C342+14),IF('Home Equity Loan Amortization'!$E$20=52,IF(B343=1,'Home Equity Loan Amortization'!$I$13,C342+7),"n/a")),IF('Home Equity Loan Amortization'!$E$20=24,DATE(YEAR('Home Equity Loan Amortization'!$I$13),MONTH('Home Equity Loan Amortization'!$I$13)+(B343-1)/2+IF(AND(DAY('Home Equity Loan Amortization'!$I$13)&gt;=15,MOD(B343,2)=0),1,0),IF(MOD(B343,2)=0,IF(DAY('Home Equity Loan Amortization'!$I$13)&gt;=15,DAY('Home Equity Loan Amortization'!$I$13)-14,DAY('Home Equity Loan Amortization'!$I$13)+14),DAY('Home Equity Loan Amortization'!$I$13))),IF(DAY(DATE(YEAR('Home Equity Loan Amortization'!$I$13),MONTH('Home Equity Loan Amortization'!$I$13)+B343-1,DAY('Home Equity Loan Amortization'!$I$13)))&lt;&gt;DAY('Home Equity Loan Amortization'!$I$13),DATE(YEAR('Home Equity Loan Amortization'!$I$13),MONTH('Home Equity Loan Amortization'!$I$13)+B343,0),DATE(YEAR('Home Equity Loan Amortization'!$I$13),MONTH('Home Equity Loan Amortization'!$I$13)+B343-1,DAY('Home Equity Loan Amortization'!$I$13))))))</f>
        <v/>
      </c>
      <c r="D343" s="12" t="str">
        <f>IF(B343="","",'Home Equity Loan Amortization'!$I$10)</f>
        <v/>
      </c>
      <c r="E343" s="3" t="str">
        <f>IF(B343="","",ROUND((((1+D343/12)^(12/'Home Equity Loan Amortization'!$E$20))-1)*H342,2))</f>
        <v/>
      </c>
      <c r="F343" s="3" t="str">
        <f t="shared" si="13"/>
        <v/>
      </c>
      <c r="G343" s="1" t="str">
        <f t="shared" si="2"/>
        <v/>
      </c>
      <c r="H343" s="3" t="str">
        <f t="shared" si="3"/>
        <v/>
      </c>
    </row>
    <row r="344" spans="2:8" ht="14.5" x14ac:dyDescent="0.35">
      <c r="B344" s="1" t="str">
        <f t="shared" si="12"/>
        <v/>
      </c>
      <c r="C344" s="11" t="str">
        <f>IF(B344="","",IF(OR('Home Equity Loan Amortization'!$E$20=26,'Home Equity Loan Amortization'!$E$20=52),IF('Home Equity Loan Amortization'!$E$20=26,IF(B344=1,'Home Equity Loan Amortization'!$I$13,C343+14),IF('Home Equity Loan Amortization'!$E$20=52,IF(B344=1,'Home Equity Loan Amortization'!$I$13,C343+7),"n/a")),IF('Home Equity Loan Amortization'!$E$20=24,DATE(YEAR('Home Equity Loan Amortization'!$I$13),MONTH('Home Equity Loan Amortization'!$I$13)+(B344-1)/2+IF(AND(DAY('Home Equity Loan Amortization'!$I$13)&gt;=15,MOD(B344,2)=0),1,0),IF(MOD(B344,2)=0,IF(DAY('Home Equity Loan Amortization'!$I$13)&gt;=15,DAY('Home Equity Loan Amortization'!$I$13)-14,DAY('Home Equity Loan Amortization'!$I$13)+14),DAY('Home Equity Loan Amortization'!$I$13))),IF(DAY(DATE(YEAR('Home Equity Loan Amortization'!$I$13),MONTH('Home Equity Loan Amortization'!$I$13)+B344-1,DAY('Home Equity Loan Amortization'!$I$13)))&lt;&gt;DAY('Home Equity Loan Amortization'!$I$13),DATE(YEAR('Home Equity Loan Amortization'!$I$13),MONTH('Home Equity Loan Amortization'!$I$13)+B344,0),DATE(YEAR('Home Equity Loan Amortization'!$I$13),MONTH('Home Equity Loan Amortization'!$I$13)+B344-1,DAY('Home Equity Loan Amortization'!$I$13))))))</f>
        <v/>
      </c>
      <c r="D344" s="12" t="str">
        <f>IF(B344="","",'Home Equity Loan Amortization'!$I$10)</f>
        <v/>
      </c>
      <c r="E344" s="3" t="str">
        <f>IF(B344="","",ROUND((((1+D344/12)^(12/'Home Equity Loan Amortization'!$E$20))-1)*H343,2))</f>
        <v/>
      </c>
      <c r="F344" s="3" t="str">
        <f t="shared" si="13"/>
        <v/>
      </c>
      <c r="G344" s="1" t="str">
        <f t="shared" si="2"/>
        <v/>
      </c>
      <c r="H344" s="3" t="str">
        <f t="shared" si="3"/>
        <v/>
      </c>
    </row>
    <row r="345" spans="2:8" ht="14.5" x14ac:dyDescent="0.35">
      <c r="B345" s="1" t="str">
        <f t="shared" si="12"/>
        <v/>
      </c>
      <c r="C345" s="11" t="str">
        <f>IF(B345="","",IF(OR('Home Equity Loan Amortization'!$E$20=26,'Home Equity Loan Amortization'!$E$20=52),IF('Home Equity Loan Amortization'!$E$20=26,IF(B345=1,'Home Equity Loan Amortization'!$I$13,C344+14),IF('Home Equity Loan Amortization'!$E$20=52,IF(B345=1,'Home Equity Loan Amortization'!$I$13,C344+7),"n/a")),IF('Home Equity Loan Amortization'!$E$20=24,DATE(YEAR('Home Equity Loan Amortization'!$I$13),MONTH('Home Equity Loan Amortization'!$I$13)+(B345-1)/2+IF(AND(DAY('Home Equity Loan Amortization'!$I$13)&gt;=15,MOD(B345,2)=0),1,0),IF(MOD(B345,2)=0,IF(DAY('Home Equity Loan Amortization'!$I$13)&gt;=15,DAY('Home Equity Loan Amortization'!$I$13)-14,DAY('Home Equity Loan Amortization'!$I$13)+14),DAY('Home Equity Loan Amortization'!$I$13))),IF(DAY(DATE(YEAR('Home Equity Loan Amortization'!$I$13),MONTH('Home Equity Loan Amortization'!$I$13)+B345-1,DAY('Home Equity Loan Amortization'!$I$13)))&lt;&gt;DAY('Home Equity Loan Amortization'!$I$13),DATE(YEAR('Home Equity Loan Amortization'!$I$13),MONTH('Home Equity Loan Amortization'!$I$13)+B345,0),DATE(YEAR('Home Equity Loan Amortization'!$I$13),MONTH('Home Equity Loan Amortization'!$I$13)+B345-1,DAY('Home Equity Loan Amortization'!$I$13))))))</f>
        <v/>
      </c>
      <c r="D345" s="12" t="str">
        <f>IF(B345="","",'Home Equity Loan Amortization'!$I$10)</f>
        <v/>
      </c>
      <c r="E345" s="3" t="str">
        <f>IF(B345="","",ROUND((((1+D345/12)^(12/'Home Equity Loan Amortization'!$E$20))-1)*H344,2))</f>
        <v/>
      </c>
      <c r="F345" s="3" t="str">
        <f t="shared" si="13"/>
        <v/>
      </c>
      <c r="G345" s="1" t="str">
        <f t="shared" si="2"/>
        <v/>
      </c>
      <c r="H345" s="3" t="str">
        <f t="shared" si="3"/>
        <v/>
      </c>
    </row>
    <row r="346" spans="2:8" ht="14.5" x14ac:dyDescent="0.35">
      <c r="B346" s="1" t="str">
        <f t="shared" si="12"/>
        <v/>
      </c>
      <c r="C346" s="11" t="str">
        <f>IF(B346="","",IF(OR('Home Equity Loan Amortization'!$E$20=26,'Home Equity Loan Amortization'!$E$20=52),IF('Home Equity Loan Amortization'!$E$20=26,IF(B346=1,'Home Equity Loan Amortization'!$I$13,C345+14),IF('Home Equity Loan Amortization'!$E$20=52,IF(B346=1,'Home Equity Loan Amortization'!$I$13,C345+7),"n/a")),IF('Home Equity Loan Amortization'!$E$20=24,DATE(YEAR('Home Equity Loan Amortization'!$I$13),MONTH('Home Equity Loan Amortization'!$I$13)+(B346-1)/2+IF(AND(DAY('Home Equity Loan Amortization'!$I$13)&gt;=15,MOD(B346,2)=0),1,0),IF(MOD(B346,2)=0,IF(DAY('Home Equity Loan Amortization'!$I$13)&gt;=15,DAY('Home Equity Loan Amortization'!$I$13)-14,DAY('Home Equity Loan Amortization'!$I$13)+14),DAY('Home Equity Loan Amortization'!$I$13))),IF(DAY(DATE(YEAR('Home Equity Loan Amortization'!$I$13),MONTH('Home Equity Loan Amortization'!$I$13)+B346-1,DAY('Home Equity Loan Amortization'!$I$13)))&lt;&gt;DAY('Home Equity Loan Amortization'!$I$13),DATE(YEAR('Home Equity Loan Amortization'!$I$13),MONTH('Home Equity Loan Amortization'!$I$13)+B346,0),DATE(YEAR('Home Equity Loan Amortization'!$I$13),MONTH('Home Equity Loan Amortization'!$I$13)+B346-1,DAY('Home Equity Loan Amortization'!$I$13))))))</f>
        <v/>
      </c>
      <c r="D346" s="12" t="str">
        <f>IF(B346="","",'Home Equity Loan Amortization'!$I$10)</f>
        <v/>
      </c>
      <c r="E346" s="3" t="str">
        <f>IF(B346="","",ROUND((((1+D346/12)^(12/'Home Equity Loan Amortization'!$E$20))-1)*H345,2))</f>
        <v/>
      </c>
      <c r="F346" s="3" t="str">
        <f t="shared" si="13"/>
        <v/>
      </c>
      <c r="G346" s="1" t="str">
        <f t="shared" si="2"/>
        <v/>
      </c>
      <c r="H346" s="3" t="str">
        <f t="shared" si="3"/>
        <v/>
      </c>
    </row>
    <row r="347" spans="2:8" ht="14.5" x14ac:dyDescent="0.35">
      <c r="B347" s="1" t="str">
        <f t="shared" si="12"/>
        <v/>
      </c>
      <c r="C347" s="11" t="str">
        <f>IF(B347="","",IF(OR('Home Equity Loan Amortization'!$E$20=26,'Home Equity Loan Amortization'!$E$20=52),IF('Home Equity Loan Amortization'!$E$20=26,IF(B347=1,'Home Equity Loan Amortization'!$I$13,C346+14),IF('Home Equity Loan Amortization'!$E$20=52,IF(B347=1,'Home Equity Loan Amortization'!$I$13,C346+7),"n/a")),IF('Home Equity Loan Amortization'!$E$20=24,DATE(YEAR('Home Equity Loan Amortization'!$I$13),MONTH('Home Equity Loan Amortization'!$I$13)+(B347-1)/2+IF(AND(DAY('Home Equity Loan Amortization'!$I$13)&gt;=15,MOD(B347,2)=0),1,0),IF(MOD(B347,2)=0,IF(DAY('Home Equity Loan Amortization'!$I$13)&gt;=15,DAY('Home Equity Loan Amortization'!$I$13)-14,DAY('Home Equity Loan Amortization'!$I$13)+14),DAY('Home Equity Loan Amortization'!$I$13))),IF(DAY(DATE(YEAR('Home Equity Loan Amortization'!$I$13),MONTH('Home Equity Loan Amortization'!$I$13)+B347-1,DAY('Home Equity Loan Amortization'!$I$13)))&lt;&gt;DAY('Home Equity Loan Amortization'!$I$13),DATE(YEAR('Home Equity Loan Amortization'!$I$13),MONTH('Home Equity Loan Amortization'!$I$13)+B347,0),DATE(YEAR('Home Equity Loan Amortization'!$I$13),MONTH('Home Equity Loan Amortization'!$I$13)+B347-1,DAY('Home Equity Loan Amortization'!$I$13))))))</f>
        <v/>
      </c>
      <c r="D347" s="12" t="str">
        <f>IF(B347="","",'Home Equity Loan Amortization'!$I$10)</f>
        <v/>
      </c>
      <c r="E347" s="3" t="str">
        <f>IF(B347="","",ROUND((((1+D347/12)^(12/'Home Equity Loan Amortization'!$E$20))-1)*H346,2))</f>
        <v/>
      </c>
      <c r="F347" s="3" t="str">
        <f t="shared" si="13"/>
        <v/>
      </c>
      <c r="G347" s="1" t="str">
        <f t="shared" si="2"/>
        <v/>
      </c>
      <c r="H347" s="3" t="str">
        <f t="shared" si="3"/>
        <v/>
      </c>
    </row>
    <row r="348" spans="2:8" ht="14.5" x14ac:dyDescent="0.35">
      <c r="B348" s="1" t="str">
        <f t="shared" si="12"/>
        <v/>
      </c>
      <c r="C348" s="11" t="str">
        <f>IF(B348="","",IF(OR('Home Equity Loan Amortization'!$E$20=26,'Home Equity Loan Amortization'!$E$20=52),IF('Home Equity Loan Amortization'!$E$20=26,IF(B348=1,'Home Equity Loan Amortization'!$I$13,C347+14),IF('Home Equity Loan Amortization'!$E$20=52,IF(B348=1,'Home Equity Loan Amortization'!$I$13,C347+7),"n/a")),IF('Home Equity Loan Amortization'!$E$20=24,DATE(YEAR('Home Equity Loan Amortization'!$I$13),MONTH('Home Equity Loan Amortization'!$I$13)+(B348-1)/2+IF(AND(DAY('Home Equity Loan Amortization'!$I$13)&gt;=15,MOD(B348,2)=0),1,0),IF(MOD(B348,2)=0,IF(DAY('Home Equity Loan Amortization'!$I$13)&gt;=15,DAY('Home Equity Loan Amortization'!$I$13)-14,DAY('Home Equity Loan Amortization'!$I$13)+14),DAY('Home Equity Loan Amortization'!$I$13))),IF(DAY(DATE(YEAR('Home Equity Loan Amortization'!$I$13),MONTH('Home Equity Loan Amortization'!$I$13)+B348-1,DAY('Home Equity Loan Amortization'!$I$13)))&lt;&gt;DAY('Home Equity Loan Amortization'!$I$13),DATE(YEAR('Home Equity Loan Amortization'!$I$13),MONTH('Home Equity Loan Amortization'!$I$13)+B348,0),DATE(YEAR('Home Equity Loan Amortization'!$I$13),MONTH('Home Equity Loan Amortization'!$I$13)+B348-1,DAY('Home Equity Loan Amortization'!$I$13))))))</f>
        <v/>
      </c>
      <c r="D348" s="12" t="str">
        <f>IF(B348="","",'Home Equity Loan Amortization'!$I$10)</f>
        <v/>
      </c>
      <c r="E348" s="3" t="str">
        <f>IF(B348="","",ROUND((((1+D348/12)^(12/'Home Equity Loan Amortization'!$E$20))-1)*H347,2))</f>
        <v/>
      </c>
      <c r="F348" s="3" t="str">
        <f t="shared" si="13"/>
        <v/>
      </c>
      <c r="G348" s="1" t="str">
        <f t="shared" si="2"/>
        <v/>
      </c>
      <c r="H348" s="3" t="str">
        <f t="shared" si="3"/>
        <v/>
      </c>
    </row>
    <row r="349" spans="2:8" ht="14.5" x14ac:dyDescent="0.35">
      <c r="B349" s="1" t="str">
        <f t="shared" si="12"/>
        <v/>
      </c>
      <c r="C349" s="11" t="str">
        <f>IF(B349="","",IF(OR('Home Equity Loan Amortization'!$E$20=26,'Home Equity Loan Amortization'!$E$20=52),IF('Home Equity Loan Amortization'!$E$20=26,IF(B349=1,'Home Equity Loan Amortization'!$I$13,C348+14),IF('Home Equity Loan Amortization'!$E$20=52,IF(B349=1,'Home Equity Loan Amortization'!$I$13,C348+7),"n/a")),IF('Home Equity Loan Amortization'!$E$20=24,DATE(YEAR('Home Equity Loan Amortization'!$I$13),MONTH('Home Equity Loan Amortization'!$I$13)+(B349-1)/2+IF(AND(DAY('Home Equity Loan Amortization'!$I$13)&gt;=15,MOD(B349,2)=0),1,0),IF(MOD(B349,2)=0,IF(DAY('Home Equity Loan Amortization'!$I$13)&gt;=15,DAY('Home Equity Loan Amortization'!$I$13)-14,DAY('Home Equity Loan Amortization'!$I$13)+14),DAY('Home Equity Loan Amortization'!$I$13))),IF(DAY(DATE(YEAR('Home Equity Loan Amortization'!$I$13),MONTH('Home Equity Loan Amortization'!$I$13)+B349-1,DAY('Home Equity Loan Amortization'!$I$13)))&lt;&gt;DAY('Home Equity Loan Amortization'!$I$13),DATE(YEAR('Home Equity Loan Amortization'!$I$13),MONTH('Home Equity Loan Amortization'!$I$13)+B349,0),DATE(YEAR('Home Equity Loan Amortization'!$I$13),MONTH('Home Equity Loan Amortization'!$I$13)+B349-1,DAY('Home Equity Loan Amortization'!$I$13))))))</f>
        <v/>
      </c>
      <c r="D349" s="12" t="str">
        <f>IF(B349="","",'Home Equity Loan Amortization'!$I$10)</f>
        <v/>
      </c>
      <c r="E349" s="3" t="str">
        <f>IF(B349="","",ROUND((((1+D349/12)^(12/'Home Equity Loan Amortization'!$E$20))-1)*H348,2))</f>
        <v/>
      </c>
      <c r="F349" s="3" t="str">
        <f t="shared" si="13"/>
        <v/>
      </c>
      <c r="G349" s="1" t="str">
        <f t="shared" si="2"/>
        <v/>
      </c>
      <c r="H349" s="3" t="str">
        <f t="shared" si="3"/>
        <v/>
      </c>
    </row>
    <row r="350" spans="2:8" ht="14.5" x14ac:dyDescent="0.35">
      <c r="B350" s="1" t="str">
        <f t="shared" si="12"/>
        <v/>
      </c>
      <c r="C350" s="11" t="str">
        <f>IF(B350="","",IF(OR('Home Equity Loan Amortization'!$E$20=26,'Home Equity Loan Amortization'!$E$20=52),IF('Home Equity Loan Amortization'!$E$20=26,IF(B350=1,'Home Equity Loan Amortization'!$I$13,C349+14),IF('Home Equity Loan Amortization'!$E$20=52,IF(B350=1,'Home Equity Loan Amortization'!$I$13,C349+7),"n/a")),IF('Home Equity Loan Amortization'!$E$20=24,DATE(YEAR('Home Equity Loan Amortization'!$I$13),MONTH('Home Equity Loan Amortization'!$I$13)+(B350-1)/2+IF(AND(DAY('Home Equity Loan Amortization'!$I$13)&gt;=15,MOD(B350,2)=0),1,0),IF(MOD(B350,2)=0,IF(DAY('Home Equity Loan Amortization'!$I$13)&gt;=15,DAY('Home Equity Loan Amortization'!$I$13)-14,DAY('Home Equity Loan Amortization'!$I$13)+14),DAY('Home Equity Loan Amortization'!$I$13))),IF(DAY(DATE(YEAR('Home Equity Loan Amortization'!$I$13),MONTH('Home Equity Loan Amortization'!$I$13)+B350-1,DAY('Home Equity Loan Amortization'!$I$13)))&lt;&gt;DAY('Home Equity Loan Amortization'!$I$13),DATE(YEAR('Home Equity Loan Amortization'!$I$13),MONTH('Home Equity Loan Amortization'!$I$13)+B350,0),DATE(YEAR('Home Equity Loan Amortization'!$I$13),MONTH('Home Equity Loan Amortization'!$I$13)+B350-1,DAY('Home Equity Loan Amortization'!$I$13))))))</f>
        <v/>
      </c>
      <c r="D350" s="12" t="str">
        <f>IF(B350="","",'Home Equity Loan Amortization'!$I$10)</f>
        <v/>
      </c>
      <c r="E350" s="3" t="str">
        <f>IF(B350="","",ROUND((((1+D350/12)^(12/'Home Equity Loan Amortization'!$E$20))-1)*H349,2))</f>
        <v/>
      </c>
      <c r="F350" s="3" t="str">
        <f t="shared" si="13"/>
        <v/>
      </c>
      <c r="G350" s="1" t="str">
        <f t="shared" si="2"/>
        <v/>
      </c>
      <c r="H350" s="3" t="str">
        <f t="shared" si="3"/>
        <v/>
      </c>
    </row>
    <row r="351" spans="2:8" ht="14.5" x14ac:dyDescent="0.35">
      <c r="B351" s="1" t="str">
        <f t="shared" si="12"/>
        <v/>
      </c>
      <c r="C351" s="11" t="str">
        <f>IF(B351="","",IF(OR('Home Equity Loan Amortization'!$E$20=26,'Home Equity Loan Amortization'!$E$20=52),IF('Home Equity Loan Amortization'!$E$20=26,IF(B351=1,'Home Equity Loan Amortization'!$I$13,C350+14),IF('Home Equity Loan Amortization'!$E$20=52,IF(B351=1,'Home Equity Loan Amortization'!$I$13,C350+7),"n/a")),IF('Home Equity Loan Amortization'!$E$20=24,DATE(YEAR('Home Equity Loan Amortization'!$I$13),MONTH('Home Equity Loan Amortization'!$I$13)+(B351-1)/2+IF(AND(DAY('Home Equity Loan Amortization'!$I$13)&gt;=15,MOD(B351,2)=0),1,0),IF(MOD(B351,2)=0,IF(DAY('Home Equity Loan Amortization'!$I$13)&gt;=15,DAY('Home Equity Loan Amortization'!$I$13)-14,DAY('Home Equity Loan Amortization'!$I$13)+14),DAY('Home Equity Loan Amortization'!$I$13))),IF(DAY(DATE(YEAR('Home Equity Loan Amortization'!$I$13),MONTH('Home Equity Loan Amortization'!$I$13)+B351-1,DAY('Home Equity Loan Amortization'!$I$13)))&lt;&gt;DAY('Home Equity Loan Amortization'!$I$13),DATE(YEAR('Home Equity Loan Amortization'!$I$13),MONTH('Home Equity Loan Amortization'!$I$13)+B351,0),DATE(YEAR('Home Equity Loan Amortization'!$I$13),MONTH('Home Equity Loan Amortization'!$I$13)+B351-1,DAY('Home Equity Loan Amortization'!$I$13))))))</f>
        <v/>
      </c>
      <c r="D351" s="12" t="str">
        <f>IF(B351="","",'Home Equity Loan Amortization'!$I$10)</f>
        <v/>
      </c>
      <c r="E351" s="3" t="str">
        <f>IF(B351="","",ROUND((((1+D351/12)^(12/'Home Equity Loan Amortization'!$E$20))-1)*H350,2))</f>
        <v/>
      </c>
      <c r="F351" s="3" t="str">
        <f t="shared" si="13"/>
        <v/>
      </c>
      <c r="G351" s="1" t="str">
        <f t="shared" si="2"/>
        <v/>
      </c>
      <c r="H351" s="3" t="str">
        <f t="shared" si="3"/>
        <v/>
      </c>
    </row>
    <row r="352" spans="2:8" ht="14.5" x14ac:dyDescent="0.35">
      <c r="B352" s="1" t="str">
        <f t="shared" si="12"/>
        <v/>
      </c>
      <c r="C352" s="11" t="str">
        <f>IF(B352="","",IF(OR('Home Equity Loan Amortization'!$E$20=26,'Home Equity Loan Amortization'!$E$20=52),IF('Home Equity Loan Amortization'!$E$20=26,IF(B352=1,'Home Equity Loan Amortization'!$I$13,C351+14),IF('Home Equity Loan Amortization'!$E$20=52,IF(B352=1,'Home Equity Loan Amortization'!$I$13,C351+7),"n/a")),IF('Home Equity Loan Amortization'!$E$20=24,DATE(YEAR('Home Equity Loan Amortization'!$I$13),MONTH('Home Equity Loan Amortization'!$I$13)+(B352-1)/2+IF(AND(DAY('Home Equity Loan Amortization'!$I$13)&gt;=15,MOD(B352,2)=0),1,0),IF(MOD(B352,2)=0,IF(DAY('Home Equity Loan Amortization'!$I$13)&gt;=15,DAY('Home Equity Loan Amortization'!$I$13)-14,DAY('Home Equity Loan Amortization'!$I$13)+14),DAY('Home Equity Loan Amortization'!$I$13))),IF(DAY(DATE(YEAR('Home Equity Loan Amortization'!$I$13),MONTH('Home Equity Loan Amortization'!$I$13)+B352-1,DAY('Home Equity Loan Amortization'!$I$13)))&lt;&gt;DAY('Home Equity Loan Amortization'!$I$13),DATE(YEAR('Home Equity Loan Amortization'!$I$13),MONTH('Home Equity Loan Amortization'!$I$13)+B352,0),DATE(YEAR('Home Equity Loan Amortization'!$I$13),MONTH('Home Equity Loan Amortization'!$I$13)+B352-1,DAY('Home Equity Loan Amortization'!$I$13))))))</f>
        <v/>
      </c>
      <c r="D352" s="12" t="str">
        <f>IF(B352="","",'Home Equity Loan Amortization'!$I$10)</f>
        <v/>
      </c>
      <c r="E352" s="3" t="str">
        <f>IF(B352="","",ROUND((((1+D352/12)^(12/'Home Equity Loan Amortization'!$E$20))-1)*H351,2))</f>
        <v/>
      </c>
      <c r="F352" s="3" t="str">
        <f t="shared" si="13"/>
        <v/>
      </c>
      <c r="G352" s="1" t="str">
        <f t="shared" si="2"/>
        <v/>
      </c>
      <c r="H352" s="3" t="str">
        <f t="shared" si="3"/>
        <v/>
      </c>
    </row>
    <row r="353" spans="2:8" ht="14.5" x14ac:dyDescent="0.35">
      <c r="B353" s="1" t="str">
        <f t="shared" si="12"/>
        <v/>
      </c>
      <c r="C353" s="11" t="str">
        <f>IF(B353="","",IF(OR('Home Equity Loan Amortization'!$E$20=26,'Home Equity Loan Amortization'!$E$20=52),IF('Home Equity Loan Amortization'!$E$20=26,IF(B353=1,'Home Equity Loan Amortization'!$I$13,C352+14),IF('Home Equity Loan Amortization'!$E$20=52,IF(B353=1,'Home Equity Loan Amortization'!$I$13,C352+7),"n/a")),IF('Home Equity Loan Amortization'!$E$20=24,DATE(YEAR('Home Equity Loan Amortization'!$I$13),MONTH('Home Equity Loan Amortization'!$I$13)+(B353-1)/2+IF(AND(DAY('Home Equity Loan Amortization'!$I$13)&gt;=15,MOD(B353,2)=0),1,0),IF(MOD(B353,2)=0,IF(DAY('Home Equity Loan Amortization'!$I$13)&gt;=15,DAY('Home Equity Loan Amortization'!$I$13)-14,DAY('Home Equity Loan Amortization'!$I$13)+14),DAY('Home Equity Loan Amortization'!$I$13))),IF(DAY(DATE(YEAR('Home Equity Loan Amortization'!$I$13),MONTH('Home Equity Loan Amortization'!$I$13)+B353-1,DAY('Home Equity Loan Amortization'!$I$13)))&lt;&gt;DAY('Home Equity Loan Amortization'!$I$13),DATE(YEAR('Home Equity Loan Amortization'!$I$13),MONTH('Home Equity Loan Amortization'!$I$13)+B353,0),DATE(YEAR('Home Equity Loan Amortization'!$I$13),MONTH('Home Equity Loan Amortization'!$I$13)+B353-1,DAY('Home Equity Loan Amortization'!$I$13))))))</f>
        <v/>
      </c>
      <c r="D353" s="12" t="str">
        <f>IF(B353="","",'Home Equity Loan Amortization'!$I$10)</f>
        <v/>
      </c>
      <c r="E353" s="3" t="str">
        <f>IF(B353="","",ROUND((((1+D353/12)^(12/'Home Equity Loan Amortization'!$E$20))-1)*H352,2))</f>
        <v/>
      </c>
      <c r="F353" s="3" t="str">
        <f t="shared" si="13"/>
        <v/>
      </c>
      <c r="G353" s="1" t="str">
        <f t="shared" si="2"/>
        <v/>
      </c>
      <c r="H353" s="3" t="str">
        <f t="shared" si="3"/>
        <v/>
      </c>
    </row>
    <row r="354" spans="2:8" ht="14.5" x14ac:dyDescent="0.35">
      <c r="B354" s="1" t="str">
        <f t="shared" si="12"/>
        <v/>
      </c>
      <c r="C354" s="11" t="str">
        <f>IF(B354="","",IF(OR('Home Equity Loan Amortization'!$E$20=26,'Home Equity Loan Amortization'!$E$20=52),IF('Home Equity Loan Amortization'!$E$20=26,IF(B354=1,'Home Equity Loan Amortization'!$I$13,C353+14),IF('Home Equity Loan Amortization'!$E$20=52,IF(B354=1,'Home Equity Loan Amortization'!$I$13,C353+7),"n/a")),IF('Home Equity Loan Amortization'!$E$20=24,DATE(YEAR('Home Equity Loan Amortization'!$I$13),MONTH('Home Equity Loan Amortization'!$I$13)+(B354-1)/2+IF(AND(DAY('Home Equity Loan Amortization'!$I$13)&gt;=15,MOD(B354,2)=0),1,0),IF(MOD(B354,2)=0,IF(DAY('Home Equity Loan Amortization'!$I$13)&gt;=15,DAY('Home Equity Loan Amortization'!$I$13)-14,DAY('Home Equity Loan Amortization'!$I$13)+14),DAY('Home Equity Loan Amortization'!$I$13))),IF(DAY(DATE(YEAR('Home Equity Loan Amortization'!$I$13),MONTH('Home Equity Loan Amortization'!$I$13)+B354-1,DAY('Home Equity Loan Amortization'!$I$13)))&lt;&gt;DAY('Home Equity Loan Amortization'!$I$13),DATE(YEAR('Home Equity Loan Amortization'!$I$13),MONTH('Home Equity Loan Amortization'!$I$13)+B354,0),DATE(YEAR('Home Equity Loan Amortization'!$I$13),MONTH('Home Equity Loan Amortization'!$I$13)+B354-1,DAY('Home Equity Loan Amortization'!$I$13))))))</f>
        <v/>
      </c>
      <c r="D354" s="12" t="str">
        <f>IF(B354="","",'Home Equity Loan Amortization'!$I$10)</f>
        <v/>
      </c>
      <c r="E354" s="3" t="str">
        <f>IF(B354="","",ROUND((((1+D354/12)^(12/'Home Equity Loan Amortization'!$E$20))-1)*H353,2))</f>
        <v/>
      </c>
      <c r="F354" s="3" t="str">
        <f t="shared" si="13"/>
        <v/>
      </c>
      <c r="G354" s="1" t="str">
        <f t="shared" si="2"/>
        <v/>
      </c>
      <c r="H354" s="3" t="str">
        <f t="shared" si="3"/>
        <v/>
      </c>
    </row>
    <row r="355" spans="2:8" ht="14.5" x14ac:dyDescent="0.35">
      <c r="B355" s="1" t="str">
        <f t="shared" si="12"/>
        <v/>
      </c>
      <c r="C355" s="11" t="str">
        <f>IF(B355="","",IF(OR('Home Equity Loan Amortization'!$E$20=26,'Home Equity Loan Amortization'!$E$20=52),IF('Home Equity Loan Amortization'!$E$20=26,IF(B355=1,'Home Equity Loan Amortization'!$I$13,C354+14),IF('Home Equity Loan Amortization'!$E$20=52,IF(B355=1,'Home Equity Loan Amortization'!$I$13,C354+7),"n/a")),IF('Home Equity Loan Amortization'!$E$20=24,DATE(YEAR('Home Equity Loan Amortization'!$I$13),MONTH('Home Equity Loan Amortization'!$I$13)+(B355-1)/2+IF(AND(DAY('Home Equity Loan Amortization'!$I$13)&gt;=15,MOD(B355,2)=0),1,0),IF(MOD(B355,2)=0,IF(DAY('Home Equity Loan Amortization'!$I$13)&gt;=15,DAY('Home Equity Loan Amortization'!$I$13)-14,DAY('Home Equity Loan Amortization'!$I$13)+14),DAY('Home Equity Loan Amortization'!$I$13))),IF(DAY(DATE(YEAR('Home Equity Loan Amortization'!$I$13),MONTH('Home Equity Loan Amortization'!$I$13)+B355-1,DAY('Home Equity Loan Amortization'!$I$13)))&lt;&gt;DAY('Home Equity Loan Amortization'!$I$13),DATE(YEAR('Home Equity Loan Amortization'!$I$13),MONTH('Home Equity Loan Amortization'!$I$13)+B355,0),DATE(YEAR('Home Equity Loan Amortization'!$I$13),MONTH('Home Equity Loan Amortization'!$I$13)+B355-1,DAY('Home Equity Loan Amortization'!$I$13))))))</f>
        <v/>
      </c>
      <c r="D355" s="12" t="str">
        <f>IF(B355="","",'Home Equity Loan Amortization'!$I$10)</f>
        <v/>
      </c>
      <c r="E355" s="3" t="str">
        <f>IF(B355="","",ROUND((((1+D355/12)^(12/'Home Equity Loan Amortization'!$E$20))-1)*H354,2))</f>
        <v/>
      </c>
      <c r="F355" s="3" t="str">
        <f t="shared" si="13"/>
        <v/>
      </c>
      <c r="G355" s="1" t="str">
        <f t="shared" si="2"/>
        <v/>
      </c>
      <c r="H355" s="3" t="str">
        <f t="shared" si="3"/>
        <v/>
      </c>
    </row>
    <row r="356" spans="2:8" ht="14.5" x14ac:dyDescent="0.35">
      <c r="B356" s="1" t="str">
        <f t="shared" si="12"/>
        <v/>
      </c>
      <c r="C356" s="11" t="str">
        <f>IF(B356="","",IF(OR('Home Equity Loan Amortization'!$E$20=26,'Home Equity Loan Amortization'!$E$20=52),IF('Home Equity Loan Amortization'!$E$20=26,IF(B356=1,'Home Equity Loan Amortization'!$I$13,C355+14),IF('Home Equity Loan Amortization'!$E$20=52,IF(B356=1,'Home Equity Loan Amortization'!$I$13,C355+7),"n/a")),IF('Home Equity Loan Amortization'!$E$20=24,DATE(YEAR('Home Equity Loan Amortization'!$I$13),MONTH('Home Equity Loan Amortization'!$I$13)+(B356-1)/2+IF(AND(DAY('Home Equity Loan Amortization'!$I$13)&gt;=15,MOD(B356,2)=0),1,0),IF(MOD(B356,2)=0,IF(DAY('Home Equity Loan Amortization'!$I$13)&gt;=15,DAY('Home Equity Loan Amortization'!$I$13)-14,DAY('Home Equity Loan Amortization'!$I$13)+14),DAY('Home Equity Loan Amortization'!$I$13))),IF(DAY(DATE(YEAR('Home Equity Loan Amortization'!$I$13),MONTH('Home Equity Loan Amortization'!$I$13)+B356-1,DAY('Home Equity Loan Amortization'!$I$13)))&lt;&gt;DAY('Home Equity Loan Amortization'!$I$13),DATE(YEAR('Home Equity Loan Amortization'!$I$13),MONTH('Home Equity Loan Amortization'!$I$13)+B356,0),DATE(YEAR('Home Equity Loan Amortization'!$I$13),MONTH('Home Equity Loan Amortization'!$I$13)+B356-1,DAY('Home Equity Loan Amortization'!$I$13))))))</f>
        <v/>
      </c>
      <c r="D356" s="12" t="str">
        <f>IF(B356="","",'Home Equity Loan Amortization'!$I$10)</f>
        <v/>
      </c>
      <c r="E356" s="3" t="str">
        <f>IF(B356="","",ROUND((((1+D356/12)^(12/'Home Equity Loan Amortization'!$E$20))-1)*H355,2))</f>
        <v/>
      </c>
      <c r="F356" s="3" t="str">
        <f t="shared" si="13"/>
        <v/>
      </c>
      <c r="G356" s="1" t="str">
        <f t="shared" si="2"/>
        <v/>
      </c>
      <c r="H356" s="3" t="str">
        <f t="shared" si="3"/>
        <v/>
      </c>
    </row>
    <row r="357" spans="2:8" ht="14.5" x14ac:dyDescent="0.35">
      <c r="B357" s="1" t="str">
        <f t="shared" si="12"/>
        <v/>
      </c>
      <c r="C357" s="11" t="str">
        <f>IF(B357="","",IF(OR('Home Equity Loan Amortization'!$E$20=26,'Home Equity Loan Amortization'!$E$20=52),IF('Home Equity Loan Amortization'!$E$20=26,IF(B357=1,'Home Equity Loan Amortization'!$I$13,C356+14),IF('Home Equity Loan Amortization'!$E$20=52,IF(B357=1,'Home Equity Loan Amortization'!$I$13,C356+7),"n/a")),IF('Home Equity Loan Amortization'!$E$20=24,DATE(YEAR('Home Equity Loan Amortization'!$I$13),MONTH('Home Equity Loan Amortization'!$I$13)+(B357-1)/2+IF(AND(DAY('Home Equity Loan Amortization'!$I$13)&gt;=15,MOD(B357,2)=0),1,0),IF(MOD(B357,2)=0,IF(DAY('Home Equity Loan Amortization'!$I$13)&gt;=15,DAY('Home Equity Loan Amortization'!$I$13)-14,DAY('Home Equity Loan Amortization'!$I$13)+14),DAY('Home Equity Loan Amortization'!$I$13))),IF(DAY(DATE(YEAR('Home Equity Loan Amortization'!$I$13),MONTH('Home Equity Loan Amortization'!$I$13)+B357-1,DAY('Home Equity Loan Amortization'!$I$13)))&lt;&gt;DAY('Home Equity Loan Amortization'!$I$13),DATE(YEAR('Home Equity Loan Amortization'!$I$13),MONTH('Home Equity Loan Amortization'!$I$13)+B357,0),DATE(YEAR('Home Equity Loan Amortization'!$I$13),MONTH('Home Equity Loan Amortization'!$I$13)+B357-1,DAY('Home Equity Loan Amortization'!$I$13))))))</f>
        <v/>
      </c>
      <c r="D357" s="12" t="str">
        <f>IF(B357="","",'Home Equity Loan Amortization'!$I$10)</f>
        <v/>
      </c>
      <c r="E357" s="3" t="str">
        <f>IF(B357="","",ROUND((((1+D357/12)^(12/'Home Equity Loan Amortization'!$E$20))-1)*H356,2))</f>
        <v/>
      </c>
      <c r="F357" s="3" t="str">
        <f t="shared" si="13"/>
        <v/>
      </c>
      <c r="G357" s="1" t="str">
        <f t="shared" si="2"/>
        <v/>
      </c>
      <c r="H357" s="3" t="str">
        <f t="shared" si="3"/>
        <v/>
      </c>
    </row>
    <row r="358" spans="2:8" ht="14.5" x14ac:dyDescent="0.35">
      <c r="B358" s="1" t="str">
        <f t="shared" si="12"/>
        <v/>
      </c>
      <c r="C358" s="11" t="str">
        <f>IF(B358="","",IF(OR('Home Equity Loan Amortization'!$E$20=26,'Home Equity Loan Amortization'!$E$20=52),IF('Home Equity Loan Amortization'!$E$20=26,IF(B358=1,'Home Equity Loan Amortization'!$I$13,C357+14),IF('Home Equity Loan Amortization'!$E$20=52,IF(B358=1,'Home Equity Loan Amortization'!$I$13,C357+7),"n/a")),IF('Home Equity Loan Amortization'!$E$20=24,DATE(YEAR('Home Equity Loan Amortization'!$I$13),MONTH('Home Equity Loan Amortization'!$I$13)+(B358-1)/2+IF(AND(DAY('Home Equity Loan Amortization'!$I$13)&gt;=15,MOD(B358,2)=0),1,0),IF(MOD(B358,2)=0,IF(DAY('Home Equity Loan Amortization'!$I$13)&gt;=15,DAY('Home Equity Loan Amortization'!$I$13)-14,DAY('Home Equity Loan Amortization'!$I$13)+14),DAY('Home Equity Loan Amortization'!$I$13))),IF(DAY(DATE(YEAR('Home Equity Loan Amortization'!$I$13),MONTH('Home Equity Loan Amortization'!$I$13)+B358-1,DAY('Home Equity Loan Amortization'!$I$13)))&lt;&gt;DAY('Home Equity Loan Amortization'!$I$13),DATE(YEAR('Home Equity Loan Amortization'!$I$13),MONTH('Home Equity Loan Amortization'!$I$13)+B358,0),DATE(YEAR('Home Equity Loan Amortization'!$I$13),MONTH('Home Equity Loan Amortization'!$I$13)+B358-1,DAY('Home Equity Loan Amortization'!$I$13))))))</f>
        <v/>
      </c>
      <c r="D358" s="12" t="str">
        <f>IF(B358="","",'Home Equity Loan Amortization'!$I$10)</f>
        <v/>
      </c>
      <c r="E358" s="3" t="str">
        <f>IF(B358="","",ROUND((((1+D358/12)^(12/'Home Equity Loan Amortization'!$E$20))-1)*H357,2))</f>
        <v/>
      </c>
      <c r="F358" s="3" t="str">
        <f t="shared" si="13"/>
        <v/>
      </c>
      <c r="G358" s="1" t="str">
        <f t="shared" si="2"/>
        <v/>
      </c>
      <c r="H358" s="3" t="str">
        <f t="shared" si="3"/>
        <v/>
      </c>
    </row>
    <row r="359" spans="2:8" ht="14.5" x14ac:dyDescent="0.35">
      <c r="B359" s="1" t="str">
        <f t="shared" si="12"/>
        <v/>
      </c>
      <c r="C359" s="11" t="str">
        <f>IF(B359="","",IF(OR('Home Equity Loan Amortization'!$E$20=26,'Home Equity Loan Amortization'!$E$20=52),IF('Home Equity Loan Amortization'!$E$20=26,IF(B359=1,'Home Equity Loan Amortization'!$I$13,C358+14),IF('Home Equity Loan Amortization'!$E$20=52,IF(B359=1,'Home Equity Loan Amortization'!$I$13,C358+7),"n/a")),IF('Home Equity Loan Amortization'!$E$20=24,DATE(YEAR('Home Equity Loan Amortization'!$I$13),MONTH('Home Equity Loan Amortization'!$I$13)+(B359-1)/2+IF(AND(DAY('Home Equity Loan Amortization'!$I$13)&gt;=15,MOD(B359,2)=0),1,0),IF(MOD(B359,2)=0,IF(DAY('Home Equity Loan Amortization'!$I$13)&gt;=15,DAY('Home Equity Loan Amortization'!$I$13)-14,DAY('Home Equity Loan Amortization'!$I$13)+14),DAY('Home Equity Loan Amortization'!$I$13))),IF(DAY(DATE(YEAR('Home Equity Loan Amortization'!$I$13),MONTH('Home Equity Loan Amortization'!$I$13)+B359-1,DAY('Home Equity Loan Amortization'!$I$13)))&lt;&gt;DAY('Home Equity Loan Amortization'!$I$13),DATE(YEAR('Home Equity Loan Amortization'!$I$13),MONTH('Home Equity Loan Amortization'!$I$13)+B359,0),DATE(YEAR('Home Equity Loan Amortization'!$I$13),MONTH('Home Equity Loan Amortization'!$I$13)+B359-1,DAY('Home Equity Loan Amortization'!$I$13))))))</f>
        <v/>
      </c>
      <c r="D359" s="12" t="str">
        <f>IF(B359="","",'Home Equity Loan Amortization'!$I$10)</f>
        <v/>
      </c>
      <c r="E359" s="3" t="str">
        <f>IF(B359="","",ROUND((((1+D359/12)^(12/'Home Equity Loan Amortization'!$E$20))-1)*H358,2))</f>
        <v/>
      </c>
      <c r="F359" s="3" t="str">
        <f t="shared" si="13"/>
        <v/>
      </c>
      <c r="G359" s="1" t="str">
        <f t="shared" si="2"/>
        <v/>
      </c>
      <c r="H359" s="3" t="str">
        <f t="shared" si="3"/>
        <v/>
      </c>
    </row>
    <row r="360" spans="2:8" ht="14.5" x14ac:dyDescent="0.35">
      <c r="B360" s="1" t="str">
        <f t="shared" si="12"/>
        <v/>
      </c>
      <c r="C360" s="11" t="str">
        <f>IF(B360="","",IF(OR('Home Equity Loan Amortization'!$E$20=26,'Home Equity Loan Amortization'!$E$20=52),IF('Home Equity Loan Amortization'!$E$20=26,IF(B360=1,'Home Equity Loan Amortization'!$I$13,C359+14),IF('Home Equity Loan Amortization'!$E$20=52,IF(B360=1,'Home Equity Loan Amortization'!$I$13,C359+7),"n/a")),IF('Home Equity Loan Amortization'!$E$20=24,DATE(YEAR('Home Equity Loan Amortization'!$I$13),MONTH('Home Equity Loan Amortization'!$I$13)+(B360-1)/2+IF(AND(DAY('Home Equity Loan Amortization'!$I$13)&gt;=15,MOD(B360,2)=0),1,0),IF(MOD(B360,2)=0,IF(DAY('Home Equity Loan Amortization'!$I$13)&gt;=15,DAY('Home Equity Loan Amortization'!$I$13)-14,DAY('Home Equity Loan Amortization'!$I$13)+14),DAY('Home Equity Loan Amortization'!$I$13))),IF(DAY(DATE(YEAR('Home Equity Loan Amortization'!$I$13),MONTH('Home Equity Loan Amortization'!$I$13)+B360-1,DAY('Home Equity Loan Amortization'!$I$13)))&lt;&gt;DAY('Home Equity Loan Amortization'!$I$13),DATE(YEAR('Home Equity Loan Amortization'!$I$13),MONTH('Home Equity Loan Amortization'!$I$13)+B360,0),DATE(YEAR('Home Equity Loan Amortization'!$I$13),MONTH('Home Equity Loan Amortization'!$I$13)+B360-1,DAY('Home Equity Loan Amortization'!$I$13))))))</f>
        <v/>
      </c>
      <c r="D360" s="12" t="str">
        <f>IF(B360="","",'Home Equity Loan Amortization'!$I$10)</f>
        <v/>
      </c>
      <c r="E360" s="3" t="str">
        <f>IF(B360="","",ROUND((((1+D360/12)^(12/'Home Equity Loan Amortization'!$E$20))-1)*H359,2))</f>
        <v/>
      </c>
      <c r="F360" s="3" t="str">
        <f t="shared" si="13"/>
        <v/>
      </c>
      <c r="G360" s="1" t="str">
        <f t="shared" si="2"/>
        <v/>
      </c>
      <c r="H360" s="3" t="str">
        <f t="shared" si="3"/>
        <v/>
      </c>
    </row>
    <row r="361" spans="2:8" ht="14.5" x14ac:dyDescent="0.35">
      <c r="B361" s="1" t="str">
        <f t="shared" si="12"/>
        <v/>
      </c>
      <c r="C361" s="11" t="str">
        <f>IF(B361="","",IF(OR('Home Equity Loan Amortization'!$E$20=26,'Home Equity Loan Amortization'!$E$20=52),IF('Home Equity Loan Amortization'!$E$20=26,IF(B361=1,'Home Equity Loan Amortization'!$I$13,C360+14),IF('Home Equity Loan Amortization'!$E$20=52,IF(B361=1,'Home Equity Loan Amortization'!$I$13,C360+7),"n/a")),IF('Home Equity Loan Amortization'!$E$20=24,DATE(YEAR('Home Equity Loan Amortization'!$I$13),MONTH('Home Equity Loan Amortization'!$I$13)+(B361-1)/2+IF(AND(DAY('Home Equity Loan Amortization'!$I$13)&gt;=15,MOD(B361,2)=0),1,0),IF(MOD(B361,2)=0,IF(DAY('Home Equity Loan Amortization'!$I$13)&gt;=15,DAY('Home Equity Loan Amortization'!$I$13)-14,DAY('Home Equity Loan Amortization'!$I$13)+14),DAY('Home Equity Loan Amortization'!$I$13))),IF(DAY(DATE(YEAR('Home Equity Loan Amortization'!$I$13),MONTH('Home Equity Loan Amortization'!$I$13)+B361-1,DAY('Home Equity Loan Amortization'!$I$13)))&lt;&gt;DAY('Home Equity Loan Amortization'!$I$13),DATE(YEAR('Home Equity Loan Amortization'!$I$13),MONTH('Home Equity Loan Amortization'!$I$13)+B361,0),DATE(YEAR('Home Equity Loan Amortization'!$I$13),MONTH('Home Equity Loan Amortization'!$I$13)+B361-1,DAY('Home Equity Loan Amortization'!$I$13))))))</f>
        <v/>
      </c>
      <c r="D361" s="12" t="str">
        <f>IF(B361="","",'Home Equity Loan Amortization'!$I$10)</f>
        <v/>
      </c>
      <c r="E361" s="3" t="str">
        <f>IF(B361="","",ROUND((((1+D361/12)^(12/'Home Equity Loan Amortization'!$E$20))-1)*H360,2))</f>
        <v/>
      </c>
      <c r="F361" s="3" t="str">
        <f t="shared" si="13"/>
        <v/>
      </c>
      <c r="G361" s="1" t="str">
        <f t="shared" si="2"/>
        <v/>
      </c>
      <c r="H361" s="3" t="str">
        <f t="shared" si="3"/>
        <v/>
      </c>
    </row>
    <row r="362" spans="2:8" ht="14.5" x14ac:dyDescent="0.35">
      <c r="B362" s="1" t="str">
        <f t="shared" si="12"/>
        <v/>
      </c>
      <c r="C362" s="11" t="str">
        <f>IF(B362="","",IF(OR('Home Equity Loan Amortization'!$E$20=26,'Home Equity Loan Amortization'!$E$20=52),IF('Home Equity Loan Amortization'!$E$20=26,IF(B362=1,'Home Equity Loan Amortization'!$I$13,C361+14),IF('Home Equity Loan Amortization'!$E$20=52,IF(B362=1,'Home Equity Loan Amortization'!$I$13,C361+7),"n/a")),IF('Home Equity Loan Amortization'!$E$20=24,DATE(YEAR('Home Equity Loan Amortization'!$I$13),MONTH('Home Equity Loan Amortization'!$I$13)+(B362-1)/2+IF(AND(DAY('Home Equity Loan Amortization'!$I$13)&gt;=15,MOD(B362,2)=0),1,0),IF(MOD(B362,2)=0,IF(DAY('Home Equity Loan Amortization'!$I$13)&gt;=15,DAY('Home Equity Loan Amortization'!$I$13)-14,DAY('Home Equity Loan Amortization'!$I$13)+14),DAY('Home Equity Loan Amortization'!$I$13))),IF(DAY(DATE(YEAR('Home Equity Loan Amortization'!$I$13),MONTH('Home Equity Loan Amortization'!$I$13)+B362-1,DAY('Home Equity Loan Amortization'!$I$13)))&lt;&gt;DAY('Home Equity Loan Amortization'!$I$13),DATE(YEAR('Home Equity Loan Amortization'!$I$13),MONTH('Home Equity Loan Amortization'!$I$13)+B362,0),DATE(YEAR('Home Equity Loan Amortization'!$I$13),MONTH('Home Equity Loan Amortization'!$I$13)+B362-1,DAY('Home Equity Loan Amortization'!$I$13))))))</f>
        <v/>
      </c>
      <c r="D362" s="12" t="str">
        <f>IF(B362="","",'Home Equity Loan Amortization'!$I$10)</f>
        <v/>
      </c>
      <c r="E362" s="3" t="str">
        <f>IF(B362="","",ROUND((((1+D362/12)^(12/'Home Equity Loan Amortization'!$E$20))-1)*H361,2))</f>
        <v/>
      </c>
      <c r="F362" s="3" t="str">
        <f t="shared" si="13"/>
        <v/>
      </c>
      <c r="G362" s="1" t="str">
        <f t="shared" si="2"/>
        <v/>
      </c>
      <c r="H362" s="3" t="str">
        <f t="shared" si="3"/>
        <v/>
      </c>
    </row>
    <row r="363" spans="2:8" ht="14.5" x14ac:dyDescent="0.35">
      <c r="B363" s="1" t="str">
        <f t="shared" si="12"/>
        <v/>
      </c>
      <c r="C363" s="11" t="str">
        <f>IF(B363="","",IF(OR('Home Equity Loan Amortization'!$E$20=26,'Home Equity Loan Amortization'!$E$20=52),IF('Home Equity Loan Amortization'!$E$20=26,IF(B363=1,'Home Equity Loan Amortization'!$I$13,C362+14),IF('Home Equity Loan Amortization'!$E$20=52,IF(B363=1,'Home Equity Loan Amortization'!$I$13,C362+7),"n/a")),IF('Home Equity Loan Amortization'!$E$20=24,DATE(YEAR('Home Equity Loan Amortization'!$I$13),MONTH('Home Equity Loan Amortization'!$I$13)+(B363-1)/2+IF(AND(DAY('Home Equity Loan Amortization'!$I$13)&gt;=15,MOD(B363,2)=0),1,0),IF(MOD(B363,2)=0,IF(DAY('Home Equity Loan Amortization'!$I$13)&gt;=15,DAY('Home Equity Loan Amortization'!$I$13)-14,DAY('Home Equity Loan Amortization'!$I$13)+14),DAY('Home Equity Loan Amortization'!$I$13))),IF(DAY(DATE(YEAR('Home Equity Loan Amortization'!$I$13),MONTH('Home Equity Loan Amortization'!$I$13)+B363-1,DAY('Home Equity Loan Amortization'!$I$13)))&lt;&gt;DAY('Home Equity Loan Amortization'!$I$13),DATE(YEAR('Home Equity Loan Amortization'!$I$13),MONTH('Home Equity Loan Amortization'!$I$13)+B363,0),DATE(YEAR('Home Equity Loan Amortization'!$I$13),MONTH('Home Equity Loan Amortization'!$I$13)+B363-1,DAY('Home Equity Loan Amortization'!$I$13))))))</f>
        <v/>
      </c>
      <c r="D363" s="12" t="str">
        <f>IF(B363="","",'Home Equity Loan Amortization'!$I$10)</f>
        <v/>
      </c>
      <c r="E363" s="3" t="str">
        <f>IF(B363="","",ROUND((((1+D363/12)^(12/'Home Equity Loan Amortization'!$E$20))-1)*H362,2))</f>
        <v/>
      </c>
      <c r="F363" s="3" t="str">
        <f t="shared" si="13"/>
        <v/>
      </c>
      <c r="G363" s="1" t="str">
        <f t="shared" si="2"/>
        <v/>
      </c>
      <c r="H363" s="3" t="str">
        <f t="shared" si="3"/>
        <v/>
      </c>
    </row>
    <row r="364" spans="2:8" ht="14.5" x14ac:dyDescent="0.35">
      <c r="B364" s="1" t="str">
        <f t="shared" si="12"/>
        <v/>
      </c>
      <c r="C364" s="11" t="str">
        <f>IF(B364="","",IF(OR('Home Equity Loan Amortization'!$E$20=26,'Home Equity Loan Amortization'!$E$20=52),IF('Home Equity Loan Amortization'!$E$20=26,IF(B364=1,'Home Equity Loan Amortization'!$I$13,C363+14),IF('Home Equity Loan Amortization'!$E$20=52,IF(B364=1,'Home Equity Loan Amortization'!$I$13,C363+7),"n/a")),IF('Home Equity Loan Amortization'!$E$20=24,DATE(YEAR('Home Equity Loan Amortization'!$I$13),MONTH('Home Equity Loan Amortization'!$I$13)+(B364-1)/2+IF(AND(DAY('Home Equity Loan Amortization'!$I$13)&gt;=15,MOD(B364,2)=0),1,0),IF(MOD(B364,2)=0,IF(DAY('Home Equity Loan Amortization'!$I$13)&gt;=15,DAY('Home Equity Loan Amortization'!$I$13)-14,DAY('Home Equity Loan Amortization'!$I$13)+14),DAY('Home Equity Loan Amortization'!$I$13))),IF(DAY(DATE(YEAR('Home Equity Loan Amortization'!$I$13),MONTH('Home Equity Loan Amortization'!$I$13)+B364-1,DAY('Home Equity Loan Amortization'!$I$13)))&lt;&gt;DAY('Home Equity Loan Amortization'!$I$13),DATE(YEAR('Home Equity Loan Amortization'!$I$13),MONTH('Home Equity Loan Amortization'!$I$13)+B364,0),DATE(YEAR('Home Equity Loan Amortization'!$I$13),MONTH('Home Equity Loan Amortization'!$I$13)+B364-1,DAY('Home Equity Loan Amortization'!$I$13))))))</f>
        <v/>
      </c>
      <c r="D364" s="12" t="str">
        <f>IF(B364="","",'Home Equity Loan Amortization'!$I$10)</f>
        <v/>
      </c>
      <c r="E364" s="3" t="str">
        <f>IF(B364="","",ROUND((((1+D364/12)^(12/'Home Equity Loan Amortization'!$E$20))-1)*H363,2))</f>
        <v/>
      </c>
      <c r="F364" s="3" t="str">
        <f t="shared" si="13"/>
        <v/>
      </c>
      <c r="G364" s="1" t="str">
        <f t="shared" si="2"/>
        <v/>
      </c>
      <c r="H364" s="3" t="str">
        <f t="shared" si="3"/>
        <v/>
      </c>
    </row>
    <row r="365" spans="2:8" ht="14.5" x14ac:dyDescent="0.35">
      <c r="B365" s="1" t="str">
        <f t="shared" si="12"/>
        <v/>
      </c>
      <c r="C365" s="11" t="str">
        <f>IF(B365="","",IF(OR('Home Equity Loan Amortization'!$E$20=26,'Home Equity Loan Amortization'!$E$20=52),IF('Home Equity Loan Amortization'!$E$20=26,IF(B365=1,'Home Equity Loan Amortization'!$I$13,C364+14),IF('Home Equity Loan Amortization'!$E$20=52,IF(B365=1,'Home Equity Loan Amortization'!$I$13,C364+7),"n/a")),IF('Home Equity Loan Amortization'!$E$20=24,DATE(YEAR('Home Equity Loan Amortization'!$I$13),MONTH('Home Equity Loan Amortization'!$I$13)+(B365-1)/2+IF(AND(DAY('Home Equity Loan Amortization'!$I$13)&gt;=15,MOD(B365,2)=0),1,0),IF(MOD(B365,2)=0,IF(DAY('Home Equity Loan Amortization'!$I$13)&gt;=15,DAY('Home Equity Loan Amortization'!$I$13)-14,DAY('Home Equity Loan Amortization'!$I$13)+14),DAY('Home Equity Loan Amortization'!$I$13))),IF(DAY(DATE(YEAR('Home Equity Loan Amortization'!$I$13),MONTH('Home Equity Loan Amortization'!$I$13)+B365-1,DAY('Home Equity Loan Amortization'!$I$13)))&lt;&gt;DAY('Home Equity Loan Amortization'!$I$13),DATE(YEAR('Home Equity Loan Amortization'!$I$13),MONTH('Home Equity Loan Amortization'!$I$13)+B365,0),DATE(YEAR('Home Equity Loan Amortization'!$I$13),MONTH('Home Equity Loan Amortization'!$I$13)+B365-1,DAY('Home Equity Loan Amortization'!$I$13))))))</f>
        <v/>
      </c>
      <c r="D365" s="12" t="str">
        <f>IF(B365="","",'Home Equity Loan Amortization'!$I$10)</f>
        <v/>
      </c>
      <c r="E365" s="3" t="str">
        <f>IF(B365="","",ROUND((((1+D365/12)^(12/'Home Equity Loan Amortization'!$E$20))-1)*H364,2))</f>
        <v/>
      </c>
      <c r="F365" s="3" t="str">
        <f t="shared" si="13"/>
        <v/>
      </c>
      <c r="G365" s="1" t="str">
        <f t="shared" si="2"/>
        <v/>
      </c>
      <c r="H365" s="3" t="str">
        <f t="shared" si="3"/>
        <v/>
      </c>
    </row>
    <row r="366" spans="2:8" ht="14.5" x14ac:dyDescent="0.35">
      <c r="B366" s="1" t="str">
        <f t="shared" si="12"/>
        <v/>
      </c>
      <c r="C366" s="11" t="str">
        <f>IF(B366="","",IF(OR('Home Equity Loan Amortization'!$E$20=26,'Home Equity Loan Amortization'!$E$20=52),IF('Home Equity Loan Amortization'!$E$20=26,IF(B366=1,'Home Equity Loan Amortization'!$I$13,C365+14),IF('Home Equity Loan Amortization'!$E$20=52,IF(B366=1,'Home Equity Loan Amortization'!$I$13,C365+7),"n/a")),IF('Home Equity Loan Amortization'!$E$20=24,DATE(YEAR('Home Equity Loan Amortization'!$I$13),MONTH('Home Equity Loan Amortization'!$I$13)+(B366-1)/2+IF(AND(DAY('Home Equity Loan Amortization'!$I$13)&gt;=15,MOD(B366,2)=0),1,0),IF(MOD(B366,2)=0,IF(DAY('Home Equity Loan Amortization'!$I$13)&gt;=15,DAY('Home Equity Loan Amortization'!$I$13)-14,DAY('Home Equity Loan Amortization'!$I$13)+14),DAY('Home Equity Loan Amortization'!$I$13))),IF(DAY(DATE(YEAR('Home Equity Loan Amortization'!$I$13),MONTH('Home Equity Loan Amortization'!$I$13)+B366-1,DAY('Home Equity Loan Amortization'!$I$13)))&lt;&gt;DAY('Home Equity Loan Amortization'!$I$13),DATE(YEAR('Home Equity Loan Amortization'!$I$13),MONTH('Home Equity Loan Amortization'!$I$13)+B366,0),DATE(YEAR('Home Equity Loan Amortization'!$I$13),MONTH('Home Equity Loan Amortization'!$I$13)+B366-1,DAY('Home Equity Loan Amortization'!$I$13))))))</f>
        <v/>
      </c>
      <c r="D366" s="12" t="str">
        <f>IF(B366="","",'Home Equity Loan Amortization'!$I$10)</f>
        <v/>
      </c>
      <c r="E366" s="3" t="str">
        <f>IF(B366="","",ROUND((((1+D366/12)^(12/'Home Equity Loan Amortization'!$E$20))-1)*H365,2))</f>
        <v/>
      </c>
      <c r="F366" s="3" t="str">
        <f t="shared" si="13"/>
        <v/>
      </c>
      <c r="G366" s="1" t="str">
        <f t="shared" si="2"/>
        <v/>
      </c>
      <c r="H366" s="3" t="str">
        <f t="shared" si="3"/>
        <v/>
      </c>
    </row>
    <row r="367" spans="2:8" ht="14.5" x14ac:dyDescent="0.35">
      <c r="B367" s="1" t="str">
        <f t="shared" si="12"/>
        <v/>
      </c>
      <c r="C367" s="11" t="str">
        <f>IF(B367="","",IF(OR('Home Equity Loan Amortization'!$E$20=26,'Home Equity Loan Amortization'!$E$20=52),IF('Home Equity Loan Amortization'!$E$20=26,IF(B367=1,'Home Equity Loan Amortization'!$I$13,C366+14),IF('Home Equity Loan Amortization'!$E$20=52,IF(B367=1,'Home Equity Loan Amortization'!$I$13,C366+7),"n/a")),IF('Home Equity Loan Amortization'!$E$20=24,DATE(YEAR('Home Equity Loan Amortization'!$I$13),MONTH('Home Equity Loan Amortization'!$I$13)+(B367-1)/2+IF(AND(DAY('Home Equity Loan Amortization'!$I$13)&gt;=15,MOD(B367,2)=0),1,0),IF(MOD(B367,2)=0,IF(DAY('Home Equity Loan Amortization'!$I$13)&gt;=15,DAY('Home Equity Loan Amortization'!$I$13)-14,DAY('Home Equity Loan Amortization'!$I$13)+14),DAY('Home Equity Loan Amortization'!$I$13))),IF(DAY(DATE(YEAR('Home Equity Loan Amortization'!$I$13),MONTH('Home Equity Loan Amortization'!$I$13)+B367-1,DAY('Home Equity Loan Amortization'!$I$13)))&lt;&gt;DAY('Home Equity Loan Amortization'!$I$13),DATE(YEAR('Home Equity Loan Amortization'!$I$13),MONTH('Home Equity Loan Amortization'!$I$13)+B367,0),DATE(YEAR('Home Equity Loan Amortization'!$I$13),MONTH('Home Equity Loan Amortization'!$I$13)+B367-1,DAY('Home Equity Loan Amortization'!$I$13))))))</f>
        <v/>
      </c>
      <c r="D367" s="12" t="str">
        <f>IF(B367="","",'Home Equity Loan Amortization'!$I$10)</f>
        <v/>
      </c>
      <c r="E367" s="3" t="str">
        <f>IF(B367="","",ROUND((((1+D367/12)^(12/'Home Equity Loan Amortization'!$E$20))-1)*H366,2))</f>
        <v/>
      </c>
      <c r="F367" s="3" t="str">
        <f t="shared" si="13"/>
        <v/>
      </c>
      <c r="G367" s="1" t="str">
        <f t="shared" si="2"/>
        <v/>
      </c>
      <c r="H367" s="3" t="str">
        <f t="shared" si="3"/>
        <v/>
      </c>
    </row>
    <row r="368" spans="2:8" ht="14.5" x14ac:dyDescent="0.35">
      <c r="B368" s="1" t="str">
        <f t="shared" si="12"/>
        <v/>
      </c>
      <c r="C368" s="11" t="str">
        <f>IF(B368="","",IF(OR('Home Equity Loan Amortization'!$E$20=26,'Home Equity Loan Amortization'!$E$20=52),IF('Home Equity Loan Amortization'!$E$20=26,IF(B368=1,'Home Equity Loan Amortization'!$I$13,C367+14),IF('Home Equity Loan Amortization'!$E$20=52,IF(B368=1,'Home Equity Loan Amortization'!$I$13,C367+7),"n/a")),IF('Home Equity Loan Amortization'!$E$20=24,DATE(YEAR('Home Equity Loan Amortization'!$I$13),MONTH('Home Equity Loan Amortization'!$I$13)+(B368-1)/2+IF(AND(DAY('Home Equity Loan Amortization'!$I$13)&gt;=15,MOD(B368,2)=0),1,0),IF(MOD(B368,2)=0,IF(DAY('Home Equity Loan Amortization'!$I$13)&gt;=15,DAY('Home Equity Loan Amortization'!$I$13)-14,DAY('Home Equity Loan Amortization'!$I$13)+14),DAY('Home Equity Loan Amortization'!$I$13))),IF(DAY(DATE(YEAR('Home Equity Loan Amortization'!$I$13),MONTH('Home Equity Loan Amortization'!$I$13)+B368-1,DAY('Home Equity Loan Amortization'!$I$13)))&lt;&gt;DAY('Home Equity Loan Amortization'!$I$13),DATE(YEAR('Home Equity Loan Amortization'!$I$13),MONTH('Home Equity Loan Amortization'!$I$13)+B368,0),DATE(YEAR('Home Equity Loan Amortization'!$I$13),MONTH('Home Equity Loan Amortization'!$I$13)+B368-1,DAY('Home Equity Loan Amortization'!$I$13))))))</f>
        <v/>
      </c>
      <c r="D368" s="12" t="str">
        <f>IF(B368="","",'Home Equity Loan Amortization'!$I$10)</f>
        <v/>
      </c>
      <c r="E368" s="3" t="str">
        <f>IF(B368="","",ROUND((((1+D368/12)^(12/'Home Equity Loan Amortization'!$E$20))-1)*H367,2))</f>
        <v/>
      </c>
      <c r="F368" s="3" t="str">
        <f t="shared" si="13"/>
        <v/>
      </c>
      <c r="G368" s="1" t="str">
        <f t="shared" si="2"/>
        <v/>
      </c>
      <c r="H368" s="3" t="str">
        <f t="shared" si="3"/>
        <v/>
      </c>
    </row>
    <row r="369" spans="2:8" ht="14.5" x14ac:dyDescent="0.35">
      <c r="B369" s="1" t="str">
        <f t="shared" si="12"/>
        <v/>
      </c>
      <c r="C369" s="11" t="str">
        <f>IF(B369="","",IF(OR('Home Equity Loan Amortization'!$E$20=26,'Home Equity Loan Amortization'!$E$20=52),IF('Home Equity Loan Amortization'!$E$20=26,IF(B369=1,'Home Equity Loan Amortization'!$I$13,C368+14),IF('Home Equity Loan Amortization'!$E$20=52,IF(B369=1,'Home Equity Loan Amortization'!$I$13,C368+7),"n/a")),IF('Home Equity Loan Amortization'!$E$20=24,DATE(YEAR('Home Equity Loan Amortization'!$I$13),MONTH('Home Equity Loan Amortization'!$I$13)+(B369-1)/2+IF(AND(DAY('Home Equity Loan Amortization'!$I$13)&gt;=15,MOD(B369,2)=0),1,0),IF(MOD(B369,2)=0,IF(DAY('Home Equity Loan Amortization'!$I$13)&gt;=15,DAY('Home Equity Loan Amortization'!$I$13)-14,DAY('Home Equity Loan Amortization'!$I$13)+14),DAY('Home Equity Loan Amortization'!$I$13))),IF(DAY(DATE(YEAR('Home Equity Loan Amortization'!$I$13),MONTH('Home Equity Loan Amortization'!$I$13)+B369-1,DAY('Home Equity Loan Amortization'!$I$13)))&lt;&gt;DAY('Home Equity Loan Amortization'!$I$13),DATE(YEAR('Home Equity Loan Amortization'!$I$13),MONTH('Home Equity Loan Amortization'!$I$13)+B369,0),DATE(YEAR('Home Equity Loan Amortization'!$I$13),MONTH('Home Equity Loan Amortization'!$I$13)+B369-1,DAY('Home Equity Loan Amortization'!$I$13))))))</f>
        <v/>
      </c>
      <c r="D369" s="12" t="str">
        <f>IF(B369="","",'Home Equity Loan Amortization'!$I$10)</f>
        <v/>
      </c>
      <c r="E369" s="3" t="str">
        <f>IF(B369="","",ROUND((((1+D369/12)^(12/'Home Equity Loan Amortization'!$E$20))-1)*H368,2))</f>
        <v/>
      </c>
      <c r="F369" s="3" t="str">
        <f t="shared" si="13"/>
        <v/>
      </c>
      <c r="G369" s="1" t="str">
        <f t="shared" si="2"/>
        <v/>
      </c>
      <c r="H369" s="3" t="str">
        <f t="shared" si="3"/>
        <v/>
      </c>
    </row>
    <row r="370" spans="2:8" ht="14.5" x14ac:dyDescent="0.35">
      <c r="B370" s="1" t="str">
        <f t="shared" si="12"/>
        <v/>
      </c>
      <c r="C370" s="11" t="str">
        <f>IF(B370="","",IF(OR('Home Equity Loan Amortization'!$E$20=26,'Home Equity Loan Amortization'!$E$20=52),IF('Home Equity Loan Amortization'!$E$20=26,IF(B370=1,'Home Equity Loan Amortization'!$I$13,C369+14),IF('Home Equity Loan Amortization'!$E$20=52,IF(B370=1,'Home Equity Loan Amortization'!$I$13,C369+7),"n/a")),IF('Home Equity Loan Amortization'!$E$20=24,DATE(YEAR('Home Equity Loan Amortization'!$I$13),MONTH('Home Equity Loan Amortization'!$I$13)+(B370-1)/2+IF(AND(DAY('Home Equity Loan Amortization'!$I$13)&gt;=15,MOD(B370,2)=0),1,0),IF(MOD(B370,2)=0,IF(DAY('Home Equity Loan Amortization'!$I$13)&gt;=15,DAY('Home Equity Loan Amortization'!$I$13)-14,DAY('Home Equity Loan Amortization'!$I$13)+14),DAY('Home Equity Loan Amortization'!$I$13))),IF(DAY(DATE(YEAR('Home Equity Loan Amortization'!$I$13),MONTH('Home Equity Loan Amortization'!$I$13)+B370-1,DAY('Home Equity Loan Amortization'!$I$13)))&lt;&gt;DAY('Home Equity Loan Amortization'!$I$13),DATE(YEAR('Home Equity Loan Amortization'!$I$13),MONTH('Home Equity Loan Amortization'!$I$13)+B370,0),DATE(YEAR('Home Equity Loan Amortization'!$I$13),MONTH('Home Equity Loan Amortization'!$I$13)+B370-1,DAY('Home Equity Loan Amortization'!$I$13))))))</f>
        <v/>
      </c>
      <c r="D370" s="12" t="str">
        <f>IF(B370="","",'Home Equity Loan Amortization'!$I$10)</f>
        <v/>
      </c>
      <c r="E370" s="3" t="str">
        <f>IF(B370="","",ROUND((((1+D370/12)^(12/'Home Equity Loan Amortization'!$E$20))-1)*H369,2))</f>
        <v/>
      </c>
      <c r="F370" s="3" t="str">
        <f t="shared" si="13"/>
        <v/>
      </c>
      <c r="G370" s="1" t="str">
        <f t="shared" si="2"/>
        <v/>
      </c>
      <c r="H370" s="3" t="str">
        <f t="shared" si="3"/>
        <v/>
      </c>
    </row>
    <row r="371" spans="2:8" ht="14.5" x14ac:dyDescent="0.35">
      <c r="B371" s="1" t="str">
        <f t="shared" si="12"/>
        <v/>
      </c>
      <c r="C371" s="11" t="str">
        <f>IF(B371="","",IF(OR('Home Equity Loan Amortization'!$E$20=26,'Home Equity Loan Amortization'!$E$20=52),IF('Home Equity Loan Amortization'!$E$20=26,IF(B371=1,'Home Equity Loan Amortization'!$I$13,C370+14),IF('Home Equity Loan Amortization'!$E$20=52,IF(B371=1,'Home Equity Loan Amortization'!$I$13,C370+7),"n/a")),IF('Home Equity Loan Amortization'!$E$20=24,DATE(YEAR('Home Equity Loan Amortization'!$I$13),MONTH('Home Equity Loan Amortization'!$I$13)+(B371-1)/2+IF(AND(DAY('Home Equity Loan Amortization'!$I$13)&gt;=15,MOD(B371,2)=0),1,0),IF(MOD(B371,2)=0,IF(DAY('Home Equity Loan Amortization'!$I$13)&gt;=15,DAY('Home Equity Loan Amortization'!$I$13)-14,DAY('Home Equity Loan Amortization'!$I$13)+14),DAY('Home Equity Loan Amortization'!$I$13))),IF(DAY(DATE(YEAR('Home Equity Loan Amortization'!$I$13),MONTH('Home Equity Loan Amortization'!$I$13)+B371-1,DAY('Home Equity Loan Amortization'!$I$13)))&lt;&gt;DAY('Home Equity Loan Amortization'!$I$13),DATE(YEAR('Home Equity Loan Amortization'!$I$13),MONTH('Home Equity Loan Amortization'!$I$13)+B371,0),DATE(YEAR('Home Equity Loan Amortization'!$I$13),MONTH('Home Equity Loan Amortization'!$I$13)+B371-1,DAY('Home Equity Loan Amortization'!$I$13))))))</f>
        <v/>
      </c>
      <c r="D371" s="12" t="str">
        <f>IF(B371="","",'Home Equity Loan Amortization'!$I$10)</f>
        <v/>
      </c>
      <c r="E371" s="3" t="str">
        <f>IF(B371="","",ROUND((((1+D371/12)^(12/'Home Equity Loan Amortization'!$E$20))-1)*H370,2))</f>
        <v/>
      </c>
      <c r="F371" s="3" t="str">
        <f t="shared" si="13"/>
        <v/>
      </c>
      <c r="G371" s="1" t="str">
        <f t="shared" si="2"/>
        <v/>
      </c>
      <c r="H371" s="3" t="str">
        <f t="shared" si="3"/>
        <v/>
      </c>
    </row>
    <row r="372" spans="2:8" ht="14.5" x14ac:dyDescent="0.35">
      <c r="B372" s="1" t="str">
        <f t="shared" si="12"/>
        <v/>
      </c>
      <c r="C372" s="11" t="str">
        <f>IF(B372="","",IF(OR('Home Equity Loan Amortization'!$E$20=26,'Home Equity Loan Amortization'!$E$20=52),IF('Home Equity Loan Amortization'!$E$20=26,IF(B372=1,'Home Equity Loan Amortization'!$I$13,C371+14),IF('Home Equity Loan Amortization'!$E$20=52,IF(B372=1,'Home Equity Loan Amortization'!$I$13,C371+7),"n/a")),IF('Home Equity Loan Amortization'!$E$20=24,DATE(YEAR('Home Equity Loan Amortization'!$I$13),MONTH('Home Equity Loan Amortization'!$I$13)+(B372-1)/2+IF(AND(DAY('Home Equity Loan Amortization'!$I$13)&gt;=15,MOD(B372,2)=0),1,0),IF(MOD(B372,2)=0,IF(DAY('Home Equity Loan Amortization'!$I$13)&gt;=15,DAY('Home Equity Loan Amortization'!$I$13)-14,DAY('Home Equity Loan Amortization'!$I$13)+14),DAY('Home Equity Loan Amortization'!$I$13))),IF(DAY(DATE(YEAR('Home Equity Loan Amortization'!$I$13),MONTH('Home Equity Loan Amortization'!$I$13)+B372-1,DAY('Home Equity Loan Amortization'!$I$13)))&lt;&gt;DAY('Home Equity Loan Amortization'!$I$13),DATE(YEAR('Home Equity Loan Amortization'!$I$13),MONTH('Home Equity Loan Amortization'!$I$13)+B372,0),DATE(YEAR('Home Equity Loan Amortization'!$I$13),MONTH('Home Equity Loan Amortization'!$I$13)+B372-1,DAY('Home Equity Loan Amortization'!$I$13))))))</f>
        <v/>
      </c>
      <c r="D372" s="12" t="str">
        <f>IF(B372="","",'Home Equity Loan Amortization'!$I$10)</f>
        <v/>
      </c>
      <c r="E372" s="3" t="str">
        <f>IF(B372="","",ROUND((((1+D372/12)^(12/'Home Equity Loan Amortization'!$E$20))-1)*H371,2))</f>
        <v/>
      </c>
      <c r="F372" s="3" t="str">
        <f t="shared" si="13"/>
        <v/>
      </c>
      <c r="G372" s="1" t="str">
        <f t="shared" si="2"/>
        <v/>
      </c>
      <c r="H372" s="3" t="str">
        <f t="shared" si="3"/>
        <v/>
      </c>
    </row>
    <row r="373" spans="2:8" ht="14.5" x14ac:dyDescent="0.35">
      <c r="B373" s="1" t="str">
        <f t="shared" si="12"/>
        <v/>
      </c>
      <c r="C373" s="11" t="str">
        <f>IF(B373="","",IF(OR('Home Equity Loan Amortization'!$E$20=26,'Home Equity Loan Amortization'!$E$20=52),IF('Home Equity Loan Amortization'!$E$20=26,IF(B373=1,'Home Equity Loan Amortization'!$I$13,C372+14),IF('Home Equity Loan Amortization'!$E$20=52,IF(B373=1,'Home Equity Loan Amortization'!$I$13,C372+7),"n/a")),IF('Home Equity Loan Amortization'!$E$20=24,DATE(YEAR('Home Equity Loan Amortization'!$I$13),MONTH('Home Equity Loan Amortization'!$I$13)+(B373-1)/2+IF(AND(DAY('Home Equity Loan Amortization'!$I$13)&gt;=15,MOD(B373,2)=0),1,0),IF(MOD(B373,2)=0,IF(DAY('Home Equity Loan Amortization'!$I$13)&gt;=15,DAY('Home Equity Loan Amortization'!$I$13)-14,DAY('Home Equity Loan Amortization'!$I$13)+14),DAY('Home Equity Loan Amortization'!$I$13))),IF(DAY(DATE(YEAR('Home Equity Loan Amortization'!$I$13),MONTH('Home Equity Loan Amortization'!$I$13)+B373-1,DAY('Home Equity Loan Amortization'!$I$13)))&lt;&gt;DAY('Home Equity Loan Amortization'!$I$13),DATE(YEAR('Home Equity Loan Amortization'!$I$13),MONTH('Home Equity Loan Amortization'!$I$13)+B373,0),DATE(YEAR('Home Equity Loan Amortization'!$I$13),MONTH('Home Equity Loan Amortization'!$I$13)+B373-1,DAY('Home Equity Loan Amortization'!$I$13))))))</f>
        <v/>
      </c>
      <c r="D373" s="12" t="str">
        <f>IF(B373="","",'Home Equity Loan Amortization'!$I$10)</f>
        <v/>
      </c>
      <c r="E373" s="3" t="str">
        <f>IF(B373="","",ROUND((((1+D373/12)^(12/'Home Equity Loan Amortization'!$E$20))-1)*H372,2))</f>
        <v/>
      </c>
      <c r="F373" s="3" t="str">
        <f t="shared" si="13"/>
        <v/>
      </c>
      <c r="G373" s="1" t="str">
        <f t="shared" si="2"/>
        <v/>
      </c>
      <c r="H373" s="3" t="str">
        <f t="shared" si="3"/>
        <v/>
      </c>
    </row>
    <row r="374" spans="2:8" ht="14.5" x14ac:dyDescent="0.35">
      <c r="B374" s="1" t="str">
        <f t="shared" si="12"/>
        <v/>
      </c>
      <c r="C374" s="11" t="str">
        <f>IF(B374="","",IF(OR('Home Equity Loan Amortization'!$E$20=26,'Home Equity Loan Amortization'!$E$20=52),IF('Home Equity Loan Amortization'!$E$20=26,IF(B374=1,'Home Equity Loan Amortization'!$I$13,C373+14),IF('Home Equity Loan Amortization'!$E$20=52,IF(B374=1,'Home Equity Loan Amortization'!$I$13,C373+7),"n/a")),IF('Home Equity Loan Amortization'!$E$20=24,DATE(YEAR('Home Equity Loan Amortization'!$I$13),MONTH('Home Equity Loan Amortization'!$I$13)+(B374-1)/2+IF(AND(DAY('Home Equity Loan Amortization'!$I$13)&gt;=15,MOD(B374,2)=0),1,0),IF(MOD(B374,2)=0,IF(DAY('Home Equity Loan Amortization'!$I$13)&gt;=15,DAY('Home Equity Loan Amortization'!$I$13)-14,DAY('Home Equity Loan Amortization'!$I$13)+14),DAY('Home Equity Loan Amortization'!$I$13))),IF(DAY(DATE(YEAR('Home Equity Loan Amortization'!$I$13),MONTH('Home Equity Loan Amortization'!$I$13)+B374-1,DAY('Home Equity Loan Amortization'!$I$13)))&lt;&gt;DAY('Home Equity Loan Amortization'!$I$13),DATE(YEAR('Home Equity Loan Amortization'!$I$13),MONTH('Home Equity Loan Amortization'!$I$13)+B374,0),DATE(YEAR('Home Equity Loan Amortization'!$I$13),MONTH('Home Equity Loan Amortization'!$I$13)+B374-1,DAY('Home Equity Loan Amortization'!$I$13))))))</f>
        <v/>
      </c>
      <c r="D374" s="12" t="str">
        <f>IF(B374="","",'Home Equity Loan Amortization'!$I$10)</f>
        <v/>
      </c>
      <c r="E374" s="3" t="str">
        <f>IF(B374="","",ROUND((((1+D374/12)^(12/'Home Equity Loan Amortization'!$E$20))-1)*H373,2))</f>
        <v/>
      </c>
      <c r="F374" s="3" t="str">
        <f t="shared" si="13"/>
        <v/>
      </c>
      <c r="G374" s="1" t="str">
        <f t="shared" si="2"/>
        <v/>
      </c>
      <c r="H374" s="3" t="str">
        <f t="shared" si="3"/>
        <v/>
      </c>
    </row>
    <row r="375" spans="2:8" ht="14.5" x14ac:dyDescent="0.35">
      <c r="B375" s="1" t="str">
        <f t="shared" si="12"/>
        <v/>
      </c>
      <c r="C375" s="11" t="str">
        <f>IF(B375="","",IF(OR('Home Equity Loan Amortization'!$E$20=26,'Home Equity Loan Amortization'!$E$20=52),IF('Home Equity Loan Amortization'!$E$20=26,IF(B375=1,'Home Equity Loan Amortization'!$I$13,C374+14),IF('Home Equity Loan Amortization'!$E$20=52,IF(B375=1,'Home Equity Loan Amortization'!$I$13,C374+7),"n/a")),IF('Home Equity Loan Amortization'!$E$20=24,DATE(YEAR('Home Equity Loan Amortization'!$I$13),MONTH('Home Equity Loan Amortization'!$I$13)+(B375-1)/2+IF(AND(DAY('Home Equity Loan Amortization'!$I$13)&gt;=15,MOD(B375,2)=0),1,0),IF(MOD(B375,2)=0,IF(DAY('Home Equity Loan Amortization'!$I$13)&gt;=15,DAY('Home Equity Loan Amortization'!$I$13)-14,DAY('Home Equity Loan Amortization'!$I$13)+14),DAY('Home Equity Loan Amortization'!$I$13))),IF(DAY(DATE(YEAR('Home Equity Loan Amortization'!$I$13),MONTH('Home Equity Loan Amortization'!$I$13)+B375-1,DAY('Home Equity Loan Amortization'!$I$13)))&lt;&gt;DAY('Home Equity Loan Amortization'!$I$13),DATE(YEAR('Home Equity Loan Amortization'!$I$13),MONTH('Home Equity Loan Amortization'!$I$13)+B375,0),DATE(YEAR('Home Equity Loan Amortization'!$I$13),MONTH('Home Equity Loan Amortization'!$I$13)+B375-1,DAY('Home Equity Loan Amortization'!$I$13))))))</f>
        <v/>
      </c>
      <c r="D375" s="12" t="str">
        <f>IF(B375="","",'Home Equity Loan Amortization'!$I$10)</f>
        <v/>
      </c>
      <c r="E375" s="3" t="str">
        <f>IF(B375="","",ROUND((((1+D375/12)^(12/'Home Equity Loan Amortization'!$E$20))-1)*H374,2))</f>
        <v/>
      </c>
      <c r="F375" s="3" t="str">
        <f t="shared" si="13"/>
        <v/>
      </c>
      <c r="G375" s="1" t="str">
        <f t="shared" si="2"/>
        <v/>
      </c>
      <c r="H375" s="3" t="str">
        <f t="shared" si="3"/>
        <v/>
      </c>
    </row>
    <row r="376" spans="2:8" ht="14.5" x14ac:dyDescent="0.35">
      <c r="B376" s="1" t="str">
        <f t="shared" si="12"/>
        <v/>
      </c>
      <c r="C376" s="11" t="str">
        <f>IF(B376="","",IF(OR('Home Equity Loan Amortization'!$E$20=26,'Home Equity Loan Amortization'!$E$20=52),IF('Home Equity Loan Amortization'!$E$20=26,IF(B376=1,'Home Equity Loan Amortization'!$I$13,C375+14),IF('Home Equity Loan Amortization'!$E$20=52,IF(B376=1,'Home Equity Loan Amortization'!$I$13,C375+7),"n/a")),IF('Home Equity Loan Amortization'!$E$20=24,DATE(YEAR('Home Equity Loan Amortization'!$I$13),MONTH('Home Equity Loan Amortization'!$I$13)+(B376-1)/2+IF(AND(DAY('Home Equity Loan Amortization'!$I$13)&gt;=15,MOD(B376,2)=0),1,0),IF(MOD(B376,2)=0,IF(DAY('Home Equity Loan Amortization'!$I$13)&gt;=15,DAY('Home Equity Loan Amortization'!$I$13)-14,DAY('Home Equity Loan Amortization'!$I$13)+14),DAY('Home Equity Loan Amortization'!$I$13))),IF(DAY(DATE(YEAR('Home Equity Loan Amortization'!$I$13),MONTH('Home Equity Loan Amortization'!$I$13)+B376-1,DAY('Home Equity Loan Amortization'!$I$13)))&lt;&gt;DAY('Home Equity Loan Amortization'!$I$13),DATE(YEAR('Home Equity Loan Amortization'!$I$13),MONTH('Home Equity Loan Amortization'!$I$13)+B376,0),DATE(YEAR('Home Equity Loan Amortization'!$I$13),MONTH('Home Equity Loan Amortization'!$I$13)+B376-1,DAY('Home Equity Loan Amortization'!$I$13))))))</f>
        <v/>
      </c>
      <c r="D376" s="12" t="str">
        <f>IF(B376="","",'Home Equity Loan Amortization'!$I$10)</f>
        <v/>
      </c>
      <c r="E376" s="3" t="str">
        <f>IF(B376="","",ROUND((((1+D376/12)^(12/'Home Equity Loan Amortization'!$E$20))-1)*H375,2))</f>
        <v/>
      </c>
      <c r="F376" s="3" t="str">
        <f t="shared" si="13"/>
        <v/>
      </c>
      <c r="G376" s="1" t="str">
        <f t="shared" si="2"/>
        <v/>
      </c>
      <c r="H376" s="3" t="str">
        <f t="shared" si="3"/>
        <v/>
      </c>
    </row>
    <row r="377" spans="2:8" ht="14.5" x14ac:dyDescent="0.35">
      <c r="B377" s="1" t="str">
        <f t="shared" si="12"/>
        <v/>
      </c>
      <c r="C377" s="11" t="str">
        <f>IF(B377="","",IF(OR('Home Equity Loan Amortization'!$E$20=26,'Home Equity Loan Amortization'!$E$20=52),IF('Home Equity Loan Amortization'!$E$20=26,IF(B377=1,'Home Equity Loan Amortization'!$I$13,C376+14),IF('Home Equity Loan Amortization'!$E$20=52,IF(B377=1,'Home Equity Loan Amortization'!$I$13,C376+7),"n/a")),IF('Home Equity Loan Amortization'!$E$20=24,DATE(YEAR('Home Equity Loan Amortization'!$I$13),MONTH('Home Equity Loan Amortization'!$I$13)+(B377-1)/2+IF(AND(DAY('Home Equity Loan Amortization'!$I$13)&gt;=15,MOD(B377,2)=0),1,0),IF(MOD(B377,2)=0,IF(DAY('Home Equity Loan Amortization'!$I$13)&gt;=15,DAY('Home Equity Loan Amortization'!$I$13)-14,DAY('Home Equity Loan Amortization'!$I$13)+14),DAY('Home Equity Loan Amortization'!$I$13))),IF(DAY(DATE(YEAR('Home Equity Loan Amortization'!$I$13),MONTH('Home Equity Loan Amortization'!$I$13)+B377-1,DAY('Home Equity Loan Amortization'!$I$13)))&lt;&gt;DAY('Home Equity Loan Amortization'!$I$13),DATE(YEAR('Home Equity Loan Amortization'!$I$13),MONTH('Home Equity Loan Amortization'!$I$13)+B377,0),DATE(YEAR('Home Equity Loan Amortization'!$I$13),MONTH('Home Equity Loan Amortization'!$I$13)+B377-1,DAY('Home Equity Loan Amortization'!$I$13))))))</f>
        <v/>
      </c>
      <c r="D377" s="12" t="str">
        <f>IF(B377="","",'Home Equity Loan Amortization'!$I$10)</f>
        <v/>
      </c>
      <c r="E377" s="3" t="str">
        <f>IF(B377="","",ROUND((((1+D377/12)^(12/'Home Equity Loan Amortization'!$E$20))-1)*H376,2))</f>
        <v/>
      </c>
      <c r="F377" s="3" t="str">
        <f t="shared" si="13"/>
        <v/>
      </c>
      <c r="G377" s="1" t="str">
        <f t="shared" si="2"/>
        <v/>
      </c>
      <c r="H377" s="3" t="str">
        <f t="shared" si="3"/>
        <v/>
      </c>
    </row>
    <row r="378" spans="2:8" ht="14.5" x14ac:dyDescent="0.35">
      <c r="B378" s="1" t="str">
        <f t="shared" si="12"/>
        <v/>
      </c>
      <c r="C378" s="11" t="str">
        <f>IF(B378="","",IF(OR('Home Equity Loan Amortization'!$E$20=26,'Home Equity Loan Amortization'!$E$20=52),IF('Home Equity Loan Amortization'!$E$20=26,IF(B378=1,'Home Equity Loan Amortization'!$I$13,C377+14),IF('Home Equity Loan Amortization'!$E$20=52,IF(B378=1,'Home Equity Loan Amortization'!$I$13,C377+7),"n/a")),IF('Home Equity Loan Amortization'!$E$20=24,DATE(YEAR('Home Equity Loan Amortization'!$I$13),MONTH('Home Equity Loan Amortization'!$I$13)+(B378-1)/2+IF(AND(DAY('Home Equity Loan Amortization'!$I$13)&gt;=15,MOD(B378,2)=0),1,0),IF(MOD(B378,2)=0,IF(DAY('Home Equity Loan Amortization'!$I$13)&gt;=15,DAY('Home Equity Loan Amortization'!$I$13)-14,DAY('Home Equity Loan Amortization'!$I$13)+14),DAY('Home Equity Loan Amortization'!$I$13))),IF(DAY(DATE(YEAR('Home Equity Loan Amortization'!$I$13),MONTH('Home Equity Loan Amortization'!$I$13)+B378-1,DAY('Home Equity Loan Amortization'!$I$13)))&lt;&gt;DAY('Home Equity Loan Amortization'!$I$13),DATE(YEAR('Home Equity Loan Amortization'!$I$13),MONTH('Home Equity Loan Amortization'!$I$13)+B378,0),DATE(YEAR('Home Equity Loan Amortization'!$I$13),MONTH('Home Equity Loan Amortization'!$I$13)+B378-1,DAY('Home Equity Loan Amortization'!$I$13))))))</f>
        <v/>
      </c>
      <c r="D378" s="12" t="str">
        <f>IF(B378="","",'Home Equity Loan Amortization'!$I$10)</f>
        <v/>
      </c>
      <c r="E378" s="3" t="str">
        <f>IF(B378="","",ROUND((((1+D378/12)^(12/'Home Equity Loan Amortization'!$E$20))-1)*H377,2))</f>
        <v/>
      </c>
      <c r="F378" s="3" t="str">
        <f t="shared" si="13"/>
        <v/>
      </c>
      <c r="G378" s="1" t="str">
        <f t="shared" si="2"/>
        <v/>
      </c>
      <c r="H378" s="3" t="str">
        <f t="shared" si="3"/>
        <v/>
      </c>
    </row>
    <row r="379" spans="2:8" ht="14.5" x14ac:dyDescent="0.35">
      <c r="B379" s="1" t="str">
        <f t="shared" si="12"/>
        <v/>
      </c>
      <c r="C379" s="11" t="str">
        <f>IF(B379="","",IF(OR('Home Equity Loan Amortization'!$E$20=26,'Home Equity Loan Amortization'!$E$20=52),IF('Home Equity Loan Amortization'!$E$20=26,IF(B379=1,'Home Equity Loan Amortization'!$I$13,C378+14),IF('Home Equity Loan Amortization'!$E$20=52,IF(B379=1,'Home Equity Loan Amortization'!$I$13,C378+7),"n/a")),IF('Home Equity Loan Amortization'!$E$20=24,DATE(YEAR('Home Equity Loan Amortization'!$I$13),MONTH('Home Equity Loan Amortization'!$I$13)+(B379-1)/2+IF(AND(DAY('Home Equity Loan Amortization'!$I$13)&gt;=15,MOD(B379,2)=0),1,0),IF(MOD(B379,2)=0,IF(DAY('Home Equity Loan Amortization'!$I$13)&gt;=15,DAY('Home Equity Loan Amortization'!$I$13)-14,DAY('Home Equity Loan Amortization'!$I$13)+14),DAY('Home Equity Loan Amortization'!$I$13))),IF(DAY(DATE(YEAR('Home Equity Loan Amortization'!$I$13),MONTH('Home Equity Loan Amortization'!$I$13)+B379-1,DAY('Home Equity Loan Amortization'!$I$13)))&lt;&gt;DAY('Home Equity Loan Amortization'!$I$13),DATE(YEAR('Home Equity Loan Amortization'!$I$13),MONTH('Home Equity Loan Amortization'!$I$13)+B379,0),DATE(YEAR('Home Equity Loan Amortization'!$I$13),MONTH('Home Equity Loan Amortization'!$I$13)+B379-1,DAY('Home Equity Loan Amortization'!$I$13))))))</f>
        <v/>
      </c>
      <c r="D379" s="12" t="str">
        <f>IF(B379="","",'Home Equity Loan Amortization'!$I$10)</f>
        <v/>
      </c>
      <c r="E379" s="3" t="str">
        <f>IF(B379="","",ROUND((((1+D379/12)^(12/'Home Equity Loan Amortization'!$E$20))-1)*H378,2))</f>
        <v/>
      </c>
      <c r="F379" s="3" t="str">
        <f t="shared" si="13"/>
        <v/>
      </c>
      <c r="G379" s="1" t="str">
        <f t="shared" si="2"/>
        <v/>
      </c>
      <c r="H379" s="3" t="str">
        <f t="shared" si="3"/>
        <v/>
      </c>
    </row>
    <row r="380" spans="2:8" ht="14.5" x14ac:dyDescent="0.35">
      <c r="B380" s="1" t="str">
        <f t="shared" si="12"/>
        <v/>
      </c>
      <c r="C380" s="11" t="str">
        <f>IF(B380="","",IF(OR('Home Equity Loan Amortization'!$E$20=26,'Home Equity Loan Amortization'!$E$20=52),IF('Home Equity Loan Amortization'!$E$20=26,IF(B380=1,'Home Equity Loan Amortization'!$I$13,C379+14),IF('Home Equity Loan Amortization'!$E$20=52,IF(B380=1,'Home Equity Loan Amortization'!$I$13,C379+7),"n/a")),IF('Home Equity Loan Amortization'!$E$20=24,DATE(YEAR('Home Equity Loan Amortization'!$I$13),MONTH('Home Equity Loan Amortization'!$I$13)+(B380-1)/2+IF(AND(DAY('Home Equity Loan Amortization'!$I$13)&gt;=15,MOD(B380,2)=0),1,0),IF(MOD(B380,2)=0,IF(DAY('Home Equity Loan Amortization'!$I$13)&gt;=15,DAY('Home Equity Loan Amortization'!$I$13)-14,DAY('Home Equity Loan Amortization'!$I$13)+14),DAY('Home Equity Loan Amortization'!$I$13))),IF(DAY(DATE(YEAR('Home Equity Loan Amortization'!$I$13),MONTH('Home Equity Loan Amortization'!$I$13)+B380-1,DAY('Home Equity Loan Amortization'!$I$13)))&lt;&gt;DAY('Home Equity Loan Amortization'!$I$13),DATE(YEAR('Home Equity Loan Amortization'!$I$13),MONTH('Home Equity Loan Amortization'!$I$13)+B380,0),DATE(YEAR('Home Equity Loan Amortization'!$I$13),MONTH('Home Equity Loan Amortization'!$I$13)+B380-1,DAY('Home Equity Loan Amortization'!$I$13))))))</f>
        <v/>
      </c>
      <c r="D380" s="12" t="str">
        <f>IF(B380="","",'Home Equity Loan Amortization'!$I$10)</f>
        <v/>
      </c>
      <c r="E380" s="3" t="str">
        <f>IF(B380="","",ROUND((((1+D380/12)^(12/'Home Equity Loan Amortization'!$E$20))-1)*H379,2))</f>
        <v/>
      </c>
      <c r="F380" s="3" t="str">
        <f t="shared" si="13"/>
        <v/>
      </c>
      <c r="G380" s="1" t="str">
        <f t="shared" si="2"/>
        <v/>
      </c>
      <c r="H380" s="3" t="str">
        <f t="shared" si="3"/>
        <v/>
      </c>
    </row>
    <row r="381" spans="2:8" ht="14.5" x14ac:dyDescent="0.35">
      <c r="B381" s="1" t="str">
        <f t="shared" si="12"/>
        <v/>
      </c>
      <c r="C381" s="11" t="str">
        <f>IF(B381="","",IF(OR('Home Equity Loan Amortization'!$E$20=26,'Home Equity Loan Amortization'!$E$20=52),IF('Home Equity Loan Amortization'!$E$20=26,IF(B381=1,'Home Equity Loan Amortization'!$I$13,C380+14),IF('Home Equity Loan Amortization'!$E$20=52,IF(B381=1,'Home Equity Loan Amortization'!$I$13,C380+7),"n/a")),IF('Home Equity Loan Amortization'!$E$20=24,DATE(YEAR('Home Equity Loan Amortization'!$I$13),MONTH('Home Equity Loan Amortization'!$I$13)+(B381-1)/2+IF(AND(DAY('Home Equity Loan Amortization'!$I$13)&gt;=15,MOD(B381,2)=0),1,0),IF(MOD(B381,2)=0,IF(DAY('Home Equity Loan Amortization'!$I$13)&gt;=15,DAY('Home Equity Loan Amortization'!$I$13)-14,DAY('Home Equity Loan Amortization'!$I$13)+14),DAY('Home Equity Loan Amortization'!$I$13))),IF(DAY(DATE(YEAR('Home Equity Loan Amortization'!$I$13),MONTH('Home Equity Loan Amortization'!$I$13)+B381-1,DAY('Home Equity Loan Amortization'!$I$13)))&lt;&gt;DAY('Home Equity Loan Amortization'!$I$13),DATE(YEAR('Home Equity Loan Amortization'!$I$13),MONTH('Home Equity Loan Amortization'!$I$13)+B381,0),DATE(YEAR('Home Equity Loan Amortization'!$I$13),MONTH('Home Equity Loan Amortization'!$I$13)+B381-1,DAY('Home Equity Loan Amortization'!$I$13))))))</f>
        <v/>
      </c>
      <c r="D381" s="12" t="str">
        <f>IF(B381="","",'Home Equity Loan Amortization'!$I$10)</f>
        <v/>
      </c>
      <c r="E381" s="3" t="str">
        <f>IF(B381="","",ROUND((((1+D381/12)^(12/'Home Equity Loan Amortization'!$E$20))-1)*H380,2))</f>
        <v/>
      </c>
      <c r="F381" s="3" t="str">
        <f t="shared" si="13"/>
        <v/>
      </c>
      <c r="G381" s="1" t="str">
        <f t="shared" si="2"/>
        <v/>
      </c>
      <c r="H381" s="3" t="str">
        <f t="shared" si="3"/>
        <v/>
      </c>
    </row>
    <row r="382" spans="2:8" ht="14.5" x14ac:dyDescent="0.35">
      <c r="B382" s="1" t="str">
        <f t="shared" si="12"/>
        <v/>
      </c>
      <c r="C382" s="11" t="str">
        <f>IF(B382="","",IF(OR('Home Equity Loan Amortization'!$E$20=26,'Home Equity Loan Amortization'!$E$20=52),IF('Home Equity Loan Amortization'!$E$20=26,IF(B382=1,'Home Equity Loan Amortization'!$I$13,C381+14),IF('Home Equity Loan Amortization'!$E$20=52,IF(B382=1,'Home Equity Loan Amortization'!$I$13,C381+7),"n/a")),IF('Home Equity Loan Amortization'!$E$20=24,DATE(YEAR('Home Equity Loan Amortization'!$I$13),MONTH('Home Equity Loan Amortization'!$I$13)+(B382-1)/2+IF(AND(DAY('Home Equity Loan Amortization'!$I$13)&gt;=15,MOD(B382,2)=0),1,0),IF(MOD(B382,2)=0,IF(DAY('Home Equity Loan Amortization'!$I$13)&gt;=15,DAY('Home Equity Loan Amortization'!$I$13)-14,DAY('Home Equity Loan Amortization'!$I$13)+14),DAY('Home Equity Loan Amortization'!$I$13))),IF(DAY(DATE(YEAR('Home Equity Loan Amortization'!$I$13),MONTH('Home Equity Loan Amortization'!$I$13)+B382-1,DAY('Home Equity Loan Amortization'!$I$13)))&lt;&gt;DAY('Home Equity Loan Amortization'!$I$13),DATE(YEAR('Home Equity Loan Amortization'!$I$13),MONTH('Home Equity Loan Amortization'!$I$13)+B382,0),DATE(YEAR('Home Equity Loan Amortization'!$I$13),MONTH('Home Equity Loan Amortization'!$I$13)+B382-1,DAY('Home Equity Loan Amortization'!$I$13))))))</f>
        <v/>
      </c>
      <c r="D382" s="12" t="str">
        <f>IF(B382="","",'Home Equity Loan Amortization'!$I$10)</f>
        <v/>
      </c>
      <c r="E382" s="3" t="str">
        <f>IF(B382="","",ROUND((((1+D382/12)^(12/'Home Equity Loan Amortization'!$E$20))-1)*H381,2))</f>
        <v/>
      </c>
      <c r="F382" s="3" t="str">
        <f t="shared" si="13"/>
        <v/>
      </c>
      <c r="G382" s="1" t="str">
        <f t="shared" si="2"/>
        <v/>
      </c>
      <c r="H382" s="3" t="str">
        <f t="shared" si="3"/>
        <v/>
      </c>
    </row>
    <row r="383" spans="2:8" ht="14.5" x14ac:dyDescent="0.35">
      <c r="B383" s="1" t="str">
        <f t="shared" si="12"/>
        <v/>
      </c>
      <c r="C383" s="11" t="str">
        <f>IF(B383="","",IF(OR('Home Equity Loan Amortization'!$E$20=26,'Home Equity Loan Amortization'!$E$20=52),IF('Home Equity Loan Amortization'!$E$20=26,IF(B383=1,'Home Equity Loan Amortization'!$I$13,C382+14),IF('Home Equity Loan Amortization'!$E$20=52,IF(B383=1,'Home Equity Loan Amortization'!$I$13,C382+7),"n/a")),IF('Home Equity Loan Amortization'!$E$20=24,DATE(YEAR('Home Equity Loan Amortization'!$I$13),MONTH('Home Equity Loan Amortization'!$I$13)+(B383-1)/2+IF(AND(DAY('Home Equity Loan Amortization'!$I$13)&gt;=15,MOD(B383,2)=0),1,0),IF(MOD(B383,2)=0,IF(DAY('Home Equity Loan Amortization'!$I$13)&gt;=15,DAY('Home Equity Loan Amortization'!$I$13)-14,DAY('Home Equity Loan Amortization'!$I$13)+14),DAY('Home Equity Loan Amortization'!$I$13))),IF(DAY(DATE(YEAR('Home Equity Loan Amortization'!$I$13),MONTH('Home Equity Loan Amortization'!$I$13)+B383-1,DAY('Home Equity Loan Amortization'!$I$13)))&lt;&gt;DAY('Home Equity Loan Amortization'!$I$13),DATE(YEAR('Home Equity Loan Amortization'!$I$13),MONTH('Home Equity Loan Amortization'!$I$13)+B383,0),DATE(YEAR('Home Equity Loan Amortization'!$I$13),MONTH('Home Equity Loan Amortization'!$I$13)+B383-1,DAY('Home Equity Loan Amortization'!$I$13))))))</f>
        <v/>
      </c>
      <c r="D383" s="12" t="str">
        <f>IF(B383="","",'Home Equity Loan Amortization'!$I$10)</f>
        <v/>
      </c>
      <c r="E383" s="3" t="str">
        <f>IF(B383="","",ROUND((((1+D383/12)^(12/'Home Equity Loan Amortization'!$E$20))-1)*H382,2))</f>
        <v/>
      </c>
      <c r="F383" s="3" t="str">
        <f t="shared" si="13"/>
        <v/>
      </c>
      <c r="G383" s="1" t="str">
        <f t="shared" si="2"/>
        <v/>
      </c>
      <c r="H383" s="3" t="str">
        <f t="shared" si="3"/>
        <v/>
      </c>
    </row>
    <row r="384" spans="2:8" ht="14.5" x14ac:dyDescent="0.35">
      <c r="B384" s="1" t="str">
        <f t="shared" si="12"/>
        <v/>
      </c>
      <c r="C384" s="11" t="str">
        <f>IF(B384="","",IF(OR('Home Equity Loan Amortization'!$E$20=26,'Home Equity Loan Amortization'!$E$20=52),IF('Home Equity Loan Amortization'!$E$20=26,IF(B384=1,'Home Equity Loan Amortization'!$I$13,C383+14),IF('Home Equity Loan Amortization'!$E$20=52,IF(B384=1,'Home Equity Loan Amortization'!$I$13,C383+7),"n/a")),IF('Home Equity Loan Amortization'!$E$20=24,DATE(YEAR('Home Equity Loan Amortization'!$I$13),MONTH('Home Equity Loan Amortization'!$I$13)+(B384-1)/2+IF(AND(DAY('Home Equity Loan Amortization'!$I$13)&gt;=15,MOD(B384,2)=0),1,0),IF(MOD(B384,2)=0,IF(DAY('Home Equity Loan Amortization'!$I$13)&gt;=15,DAY('Home Equity Loan Amortization'!$I$13)-14,DAY('Home Equity Loan Amortization'!$I$13)+14),DAY('Home Equity Loan Amortization'!$I$13))),IF(DAY(DATE(YEAR('Home Equity Loan Amortization'!$I$13),MONTH('Home Equity Loan Amortization'!$I$13)+B384-1,DAY('Home Equity Loan Amortization'!$I$13)))&lt;&gt;DAY('Home Equity Loan Amortization'!$I$13),DATE(YEAR('Home Equity Loan Amortization'!$I$13),MONTH('Home Equity Loan Amortization'!$I$13)+B384,0),DATE(YEAR('Home Equity Loan Amortization'!$I$13),MONTH('Home Equity Loan Amortization'!$I$13)+B384-1,DAY('Home Equity Loan Amortization'!$I$13))))))</f>
        <v/>
      </c>
      <c r="D384" s="12" t="str">
        <f>IF(B384="","",'Home Equity Loan Amortization'!$I$10)</f>
        <v/>
      </c>
      <c r="E384" s="3" t="str">
        <f>IF(B384="","",ROUND((((1+D384/12)^(12/'Home Equity Loan Amortization'!$E$20))-1)*H383,2))</f>
        <v/>
      </c>
      <c r="F384" s="3" t="str">
        <f t="shared" si="13"/>
        <v/>
      </c>
      <c r="G384" s="1" t="str">
        <f t="shared" si="2"/>
        <v/>
      </c>
      <c r="H384" s="3" t="str">
        <f t="shared" si="3"/>
        <v/>
      </c>
    </row>
    <row r="385" spans="2:8" ht="14.5" x14ac:dyDescent="0.35">
      <c r="B385" s="1" t="str">
        <f t="shared" si="12"/>
        <v/>
      </c>
      <c r="C385" s="11" t="str">
        <f>IF(B385="","",IF(OR('Home Equity Loan Amortization'!$E$20=26,'Home Equity Loan Amortization'!$E$20=52),IF('Home Equity Loan Amortization'!$E$20=26,IF(B385=1,'Home Equity Loan Amortization'!$I$13,C384+14),IF('Home Equity Loan Amortization'!$E$20=52,IF(B385=1,'Home Equity Loan Amortization'!$I$13,C384+7),"n/a")),IF('Home Equity Loan Amortization'!$E$20=24,DATE(YEAR('Home Equity Loan Amortization'!$I$13),MONTH('Home Equity Loan Amortization'!$I$13)+(B385-1)/2+IF(AND(DAY('Home Equity Loan Amortization'!$I$13)&gt;=15,MOD(B385,2)=0),1,0),IF(MOD(B385,2)=0,IF(DAY('Home Equity Loan Amortization'!$I$13)&gt;=15,DAY('Home Equity Loan Amortization'!$I$13)-14,DAY('Home Equity Loan Amortization'!$I$13)+14),DAY('Home Equity Loan Amortization'!$I$13))),IF(DAY(DATE(YEAR('Home Equity Loan Amortization'!$I$13),MONTH('Home Equity Loan Amortization'!$I$13)+B385-1,DAY('Home Equity Loan Amortization'!$I$13)))&lt;&gt;DAY('Home Equity Loan Amortization'!$I$13),DATE(YEAR('Home Equity Loan Amortization'!$I$13),MONTH('Home Equity Loan Amortization'!$I$13)+B385,0),DATE(YEAR('Home Equity Loan Amortization'!$I$13),MONTH('Home Equity Loan Amortization'!$I$13)+B385-1,DAY('Home Equity Loan Amortization'!$I$13))))))</f>
        <v/>
      </c>
      <c r="D385" s="12" t="str">
        <f>IF(B385="","",'Home Equity Loan Amortization'!$I$10)</f>
        <v/>
      </c>
      <c r="E385" s="3" t="str">
        <f>IF(B385="","",ROUND((((1+D385/12)^(12/'Home Equity Loan Amortization'!$E$20))-1)*H384,2))</f>
        <v/>
      </c>
      <c r="F385" s="3" t="str">
        <f t="shared" si="13"/>
        <v/>
      </c>
      <c r="G385" s="1" t="str">
        <f t="shared" si="2"/>
        <v/>
      </c>
      <c r="H385" s="3" t="str">
        <f t="shared" si="3"/>
        <v/>
      </c>
    </row>
    <row r="386" spans="2:8" ht="14.5" x14ac:dyDescent="0.35">
      <c r="B386" s="1" t="str">
        <f t="shared" si="12"/>
        <v/>
      </c>
      <c r="C386" s="11" t="str">
        <f>IF(B386="","",IF(OR('Home Equity Loan Amortization'!$E$20=26,'Home Equity Loan Amortization'!$E$20=52),IF('Home Equity Loan Amortization'!$E$20=26,IF(B386=1,'Home Equity Loan Amortization'!$I$13,C385+14),IF('Home Equity Loan Amortization'!$E$20=52,IF(B386=1,'Home Equity Loan Amortization'!$I$13,C385+7),"n/a")),IF('Home Equity Loan Amortization'!$E$20=24,DATE(YEAR('Home Equity Loan Amortization'!$I$13),MONTH('Home Equity Loan Amortization'!$I$13)+(B386-1)/2+IF(AND(DAY('Home Equity Loan Amortization'!$I$13)&gt;=15,MOD(B386,2)=0),1,0),IF(MOD(B386,2)=0,IF(DAY('Home Equity Loan Amortization'!$I$13)&gt;=15,DAY('Home Equity Loan Amortization'!$I$13)-14,DAY('Home Equity Loan Amortization'!$I$13)+14),DAY('Home Equity Loan Amortization'!$I$13))),IF(DAY(DATE(YEAR('Home Equity Loan Amortization'!$I$13),MONTH('Home Equity Loan Amortization'!$I$13)+B386-1,DAY('Home Equity Loan Amortization'!$I$13)))&lt;&gt;DAY('Home Equity Loan Amortization'!$I$13),DATE(YEAR('Home Equity Loan Amortization'!$I$13),MONTH('Home Equity Loan Amortization'!$I$13)+B386,0),DATE(YEAR('Home Equity Loan Amortization'!$I$13),MONTH('Home Equity Loan Amortization'!$I$13)+B386-1,DAY('Home Equity Loan Amortization'!$I$13))))))</f>
        <v/>
      </c>
      <c r="D386" s="12" t="str">
        <f>IF(B386="","",'Home Equity Loan Amortization'!$I$10)</f>
        <v/>
      </c>
      <c r="E386" s="3" t="str">
        <f>IF(B386="","",ROUND((((1+D386/12)^(12/'Home Equity Loan Amortization'!$E$20))-1)*H385,2))</f>
        <v/>
      </c>
      <c r="F386" s="3" t="str">
        <f t="shared" si="13"/>
        <v/>
      </c>
      <c r="G386" s="1" t="str">
        <f t="shared" si="2"/>
        <v/>
      </c>
      <c r="H386" s="3" t="str">
        <f t="shared" si="3"/>
        <v/>
      </c>
    </row>
    <row r="387" spans="2:8" ht="14.5" x14ac:dyDescent="0.35">
      <c r="B387" s="1" t="str">
        <f t="shared" si="12"/>
        <v/>
      </c>
      <c r="C387" s="11" t="str">
        <f>IF(B387="","",IF(OR('Home Equity Loan Amortization'!$E$20=26,'Home Equity Loan Amortization'!$E$20=52),IF('Home Equity Loan Amortization'!$E$20=26,IF(B387=1,'Home Equity Loan Amortization'!$I$13,C386+14),IF('Home Equity Loan Amortization'!$E$20=52,IF(B387=1,'Home Equity Loan Amortization'!$I$13,C386+7),"n/a")),IF('Home Equity Loan Amortization'!$E$20=24,DATE(YEAR('Home Equity Loan Amortization'!$I$13),MONTH('Home Equity Loan Amortization'!$I$13)+(B387-1)/2+IF(AND(DAY('Home Equity Loan Amortization'!$I$13)&gt;=15,MOD(B387,2)=0),1,0),IF(MOD(B387,2)=0,IF(DAY('Home Equity Loan Amortization'!$I$13)&gt;=15,DAY('Home Equity Loan Amortization'!$I$13)-14,DAY('Home Equity Loan Amortization'!$I$13)+14),DAY('Home Equity Loan Amortization'!$I$13))),IF(DAY(DATE(YEAR('Home Equity Loan Amortization'!$I$13),MONTH('Home Equity Loan Amortization'!$I$13)+B387-1,DAY('Home Equity Loan Amortization'!$I$13)))&lt;&gt;DAY('Home Equity Loan Amortization'!$I$13),DATE(YEAR('Home Equity Loan Amortization'!$I$13),MONTH('Home Equity Loan Amortization'!$I$13)+B387,0),DATE(YEAR('Home Equity Loan Amortization'!$I$13),MONTH('Home Equity Loan Amortization'!$I$13)+B387-1,DAY('Home Equity Loan Amortization'!$I$13))))))</f>
        <v/>
      </c>
      <c r="D387" s="12" t="str">
        <f>IF(B387="","",'Home Equity Loan Amortization'!$I$10)</f>
        <v/>
      </c>
      <c r="E387" s="3" t="str">
        <f>IF(B387="","",ROUND((((1+D387/12)^(12/'Home Equity Loan Amortization'!$E$20))-1)*H386,2))</f>
        <v/>
      </c>
      <c r="F387" s="3" t="str">
        <f t="shared" si="13"/>
        <v/>
      </c>
      <c r="G387" s="1" t="str">
        <f t="shared" si="2"/>
        <v/>
      </c>
      <c r="H387" s="3" t="str">
        <f t="shared" si="3"/>
        <v/>
      </c>
    </row>
    <row r="388" spans="2:8" ht="14.5" x14ac:dyDescent="0.35">
      <c r="B388" s="1" t="str">
        <f t="shared" ref="B388:B432" si="14">IF(H387="","",IF(OR(B387&gt;=nper,ROUND(H387,2)&lt;=0),"",B387+1))</f>
        <v/>
      </c>
      <c r="C388" s="11" t="str">
        <f>IF(B388="","",IF(OR('Home Equity Loan Amortization'!$E$20=26,'Home Equity Loan Amortization'!$E$20=52),IF('Home Equity Loan Amortization'!$E$20=26,IF(B388=1,'Home Equity Loan Amortization'!$I$13,C387+14),IF('Home Equity Loan Amortization'!$E$20=52,IF(B388=1,'Home Equity Loan Amortization'!$I$13,C387+7),"n/a")),IF('Home Equity Loan Amortization'!$E$20=24,DATE(YEAR('Home Equity Loan Amortization'!$I$13),MONTH('Home Equity Loan Amortization'!$I$13)+(B388-1)/2+IF(AND(DAY('Home Equity Loan Amortization'!$I$13)&gt;=15,MOD(B388,2)=0),1,0),IF(MOD(B388,2)=0,IF(DAY('Home Equity Loan Amortization'!$I$13)&gt;=15,DAY('Home Equity Loan Amortization'!$I$13)-14,DAY('Home Equity Loan Amortization'!$I$13)+14),DAY('Home Equity Loan Amortization'!$I$13))),IF(DAY(DATE(YEAR('Home Equity Loan Amortization'!$I$13),MONTH('Home Equity Loan Amortization'!$I$13)+B388-1,DAY('Home Equity Loan Amortization'!$I$13)))&lt;&gt;DAY('Home Equity Loan Amortization'!$I$13),DATE(YEAR('Home Equity Loan Amortization'!$I$13),MONTH('Home Equity Loan Amortization'!$I$13)+B388,0),DATE(YEAR('Home Equity Loan Amortization'!$I$13),MONTH('Home Equity Loan Amortization'!$I$13)+B388-1,DAY('Home Equity Loan Amortization'!$I$13))))))</f>
        <v/>
      </c>
      <c r="D388" s="12" t="str">
        <f>IF(B388="","",'Home Equity Loan Amortization'!$I$10)</f>
        <v/>
      </c>
      <c r="E388" s="3" t="str">
        <f>IF(B388="","",ROUND((((1+D388/12)^(12/'Home Equity Loan Amortization'!$E$20))-1)*H387,2))</f>
        <v/>
      </c>
      <c r="F388" s="3" t="str">
        <f t="shared" ref="F388:F451" si="15">IF(B388="","",IF(B388=nper,H387+E388,MIN(H387+E388,IF(D388=D387,F387,ROUND(-PMT(((1+D388/CP)^(CP/periods_per_year))-1,nper-B388+1,H387),2)))))</f>
        <v/>
      </c>
      <c r="G388" s="1" t="str">
        <f t="shared" si="2"/>
        <v/>
      </c>
      <c r="H388" s="3" t="str">
        <f t="shared" si="3"/>
        <v/>
      </c>
    </row>
    <row r="389" spans="2:8" ht="14.5" x14ac:dyDescent="0.35">
      <c r="B389" s="1" t="str">
        <f t="shared" si="14"/>
        <v/>
      </c>
      <c r="C389" s="11" t="str">
        <f>IF(B389="","",IF(OR('Home Equity Loan Amortization'!$E$20=26,'Home Equity Loan Amortization'!$E$20=52),IF('Home Equity Loan Amortization'!$E$20=26,IF(B389=1,'Home Equity Loan Amortization'!$I$13,C388+14),IF('Home Equity Loan Amortization'!$E$20=52,IF(B389=1,'Home Equity Loan Amortization'!$I$13,C388+7),"n/a")),IF('Home Equity Loan Amortization'!$E$20=24,DATE(YEAR('Home Equity Loan Amortization'!$I$13),MONTH('Home Equity Loan Amortization'!$I$13)+(B389-1)/2+IF(AND(DAY('Home Equity Loan Amortization'!$I$13)&gt;=15,MOD(B389,2)=0),1,0),IF(MOD(B389,2)=0,IF(DAY('Home Equity Loan Amortization'!$I$13)&gt;=15,DAY('Home Equity Loan Amortization'!$I$13)-14,DAY('Home Equity Loan Amortization'!$I$13)+14),DAY('Home Equity Loan Amortization'!$I$13))),IF(DAY(DATE(YEAR('Home Equity Loan Amortization'!$I$13),MONTH('Home Equity Loan Amortization'!$I$13)+B389-1,DAY('Home Equity Loan Amortization'!$I$13)))&lt;&gt;DAY('Home Equity Loan Amortization'!$I$13),DATE(YEAR('Home Equity Loan Amortization'!$I$13),MONTH('Home Equity Loan Amortization'!$I$13)+B389,0),DATE(YEAR('Home Equity Loan Amortization'!$I$13),MONTH('Home Equity Loan Amortization'!$I$13)+B389-1,DAY('Home Equity Loan Amortization'!$I$13))))))</f>
        <v/>
      </c>
      <c r="D389" s="12" t="str">
        <f>IF(B389="","",'Home Equity Loan Amortization'!$I$10)</f>
        <v/>
      </c>
      <c r="E389" s="3" t="str">
        <f>IF(B389="","",ROUND((((1+D389/12)^(12/'Home Equity Loan Amortization'!$E$20))-1)*H388,2))</f>
        <v/>
      </c>
      <c r="F389" s="3" t="str">
        <f t="shared" si="15"/>
        <v/>
      </c>
      <c r="G389" s="1" t="str">
        <f t="shared" si="2"/>
        <v/>
      </c>
      <c r="H389" s="3" t="str">
        <f t="shared" si="3"/>
        <v/>
      </c>
    </row>
    <row r="390" spans="2:8" ht="14.5" x14ac:dyDescent="0.35">
      <c r="B390" s="1" t="str">
        <f t="shared" si="14"/>
        <v/>
      </c>
      <c r="C390" s="11" t="str">
        <f>IF(B390="","",IF(OR('Home Equity Loan Amortization'!$E$20=26,'Home Equity Loan Amortization'!$E$20=52),IF('Home Equity Loan Amortization'!$E$20=26,IF(B390=1,'Home Equity Loan Amortization'!$I$13,C389+14),IF('Home Equity Loan Amortization'!$E$20=52,IF(B390=1,'Home Equity Loan Amortization'!$I$13,C389+7),"n/a")),IF('Home Equity Loan Amortization'!$E$20=24,DATE(YEAR('Home Equity Loan Amortization'!$I$13),MONTH('Home Equity Loan Amortization'!$I$13)+(B390-1)/2+IF(AND(DAY('Home Equity Loan Amortization'!$I$13)&gt;=15,MOD(B390,2)=0),1,0),IF(MOD(B390,2)=0,IF(DAY('Home Equity Loan Amortization'!$I$13)&gt;=15,DAY('Home Equity Loan Amortization'!$I$13)-14,DAY('Home Equity Loan Amortization'!$I$13)+14),DAY('Home Equity Loan Amortization'!$I$13))),IF(DAY(DATE(YEAR('Home Equity Loan Amortization'!$I$13),MONTH('Home Equity Loan Amortization'!$I$13)+B390-1,DAY('Home Equity Loan Amortization'!$I$13)))&lt;&gt;DAY('Home Equity Loan Amortization'!$I$13),DATE(YEAR('Home Equity Loan Amortization'!$I$13),MONTH('Home Equity Loan Amortization'!$I$13)+B390,0),DATE(YEAR('Home Equity Loan Amortization'!$I$13),MONTH('Home Equity Loan Amortization'!$I$13)+B390-1,DAY('Home Equity Loan Amortization'!$I$13))))))</f>
        <v/>
      </c>
      <c r="D390" s="12" t="str">
        <f>IF(B390="","",'Home Equity Loan Amortization'!$I$10)</f>
        <v/>
      </c>
      <c r="E390" s="3" t="str">
        <f>IF(B390="","",ROUND((((1+D390/12)^(12/'Home Equity Loan Amortization'!$E$20))-1)*H389,2))</f>
        <v/>
      </c>
      <c r="F390" s="3" t="str">
        <f t="shared" si="15"/>
        <v/>
      </c>
      <c r="G390" s="1" t="str">
        <f t="shared" si="2"/>
        <v/>
      </c>
      <c r="H390" s="3" t="str">
        <f t="shared" si="3"/>
        <v/>
      </c>
    </row>
    <row r="391" spans="2:8" ht="14.5" x14ac:dyDescent="0.35">
      <c r="B391" s="1" t="str">
        <f t="shared" si="14"/>
        <v/>
      </c>
      <c r="C391" s="11" t="str">
        <f>IF(B391="","",IF(OR('Home Equity Loan Amortization'!$E$20=26,'Home Equity Loan Amortization'!$E$20=52),IF('Home Equity Loan Amortization'!$E$20=26,IF(B391=1,'Home Equity Loan Amortization'!$I$13,C390+14),IF('Home Equity Loan Amortization'!$E$20=52,IF(B391=1,'Home Equity Loan Amortization'!$I$13,C390+7),"n/a")),IF('Home Equity Loan Amortization'!$E$20=24,DATE(YEAR('Home Equity Loan Amortization'!$I$13),MONTH('Home Equity Loan Amortization'!$I$13)+(B391-1)/2+IF(AND(DAY('Home Equity Loan Amortization'!$I$13)&gt;=15,MOD(B391,2)=0),1,0),IF(MOD(B391,2)=0,IF(DAY('Home Equity Loan Amortization'!$I$13)&gt;=15,DAY('Home Equity Loan Amortization'!$I$13)-14,DAY('Home Equity Loan Amortization'!$I$13)+14),DAY('Home Equity Loan Amortization'!$I$13))),IF(DAY(DATE(YEAR('Home Equity Loan Amortization'!$I$13),MONTH('Home Equity Loan Amortization'!$I$13)+B391-1,DAY('Home Equity Loan Amortization'!$I$13)))&lt;&gt;DAY('Home Equity Loan Amortization'!$I$13),DATE(YEAR('Home Equity Loan Amortization'!$I$13),MONTH('Home Equity Loan Amortization'!$I$13)+B391,0),DATE(YEAR('Home Equity Loan Amortization'!$I$13),MONTH('Home Equity Loan Amortization'!$I$13)+B391-1,DAY('Home Equity Loan Amortization'!$I$13))))))</f>
        <v/>
      </c>
      <c r="D391" s="12" t="str">
        <f>IF(B391="","",'Home Equity Loan Amortization'!$I$10)</f>
        <v/>
      </c>
      <c r="E391" s="3" t="str">
        <f>IF(B391="","",ROUND((((1+D391/12)^(12/'Home Equity Loan Amortization'!$E$20))-1)*H390,2))</f>
        <v/>
      </c>
      <c r="F391" s="3" t="str">
        <f t="shared" si="15"/>
        <v/>
      </c>
      <c r="G391" s="1" t="str">
        <f t="shared" si="2"/>
        <v/>
      </c>
      <c r="H391" s="3" t="str">
        <f t="shared" si="3"/>
        <v/>
      </c>
    </row>
    <row r="392" spans="2:8" ht="14.5" x14ac:dyDescent="0.35">
      <c r="B392" s="1" t="str">
        <f t="shared" si="14"/>
        <v/>
      </c>
      <c r="C392" s="11" t="str">
        <f>IF(B392="","",IF(OR('Home Equity Loan Amortization'!$E$20=26,'Home Equity Loan Amortization'!$E$20=52),IF('Home Equity Loan Amortization'!$E$20=26,IF(B392=1,'Home Equity Loan Amortization'!$I$13,C391+14),IF('Home Equity Loan Amortization'!$E$20=52,IF(B392=1,'Home Equity Loan Amortization'!$I$13,C391+7),"n/a")),IF('Home Equity Loan Amortization'!$E$20=24,DATE(YEAR('Home Equity Loan Amortization'!$I$13),MONTH('Home Equity Loan Amortization'!$I$13)+(B392-1)/2+IF(AND(DAY('Home Equity Loan Amortization'!$I$13)&gt;=15,MOD(B392,2)=0),1,0),IF(MOD(B392,2)=0,IF(DAY('Home Equity Loan Amortization'!$I$13)&gt;=15,DAY('Home Equity Loan Amortization'!$I$13)-14,DAY('Home Equity Loan Amortization'!$I$13)+14),DAY('Home Equity Loan Amortization'!$I$13))),IF(DAY(DATE(YEAR('Home Equity Loan Amortization'!$I$13),MONTH('Home Equity Loan Amortization'!$I$13)+B392-1,DAY('Home Equity Loan Amortization'!$I$13)))&lt;&gt;DAY('Home Equity Loan Amortization'!$I$13),DATE(YEAR('Home Equity Loan Amortization'!$I$13),MONTH('Home Equity Loan Amortization'!$I$13)+B392,0),DATE(YEAR('Home Equity Loan Amortization'!$I$13),MONTH('Home Equity Loan Amortization'!$I$13)+B392-1,DAY('Home Equity Loan Amortization'!$I$13))))))</f>
        <v/>
      </c>
      <c r="D392" s="12" t="str">
        <f>IF(B392="","",'Home Equity Loan Amortization'!$I$10)</f>
        <v/>
      </c>
      <c r="E392" s="3" t="str">
        <f>IF(B392="","",ROUND((((1+D392/12)^(12/'Home Equity Loan Amortization'!$E$20))-1)*H391,2))</f>
        <v/>
      </c>
      <c r="F392" s="3" t="str">
        <f t="shared" si="15"/>
        <v/>
      </c>
      <c r="G392" s="1" t="str">
        <f t="shared" si="2"/>
        <v/>
      </c>
      <c r="H392" s="3" t="str">
        <f t="shared" si="3"/>
        <v/>
      </c>
    </row>
    <row r="393" spans="2:8" ht="14.5" x14ac:dyDescent="0.35">
      <c r="B393" s="1" t="str">
        <f t="shared" si="14"/>
        <v/>
      </c>
      <c r="C393" s="11" t="str">
        <f>IF(B393="","",IF(OR('Home Equity Loan Amortization'!$E$20=26,'Home Equity Loan Amortization'!$E$20=52),IF('Home Equity Loan Amortization'!$E$20=26,IF(B393=1,'Home Equity Loan Amortization'!$I$13,C392+14),IF('Home Equity Loan Amortization'!$E$20=52,IF(B393=1,'Home Equity Loan Amortization'!$I$13,C392+7),"n/a")),IF('Home Equity Loan Amortization'!$E$20=24,DATE(YEAR('Home Equity Loan Amortization'!$I$13),MONTH('Home Equity Loan Amortization'!$I$13)+(B393-1)/2+IF(AND(DAY('Home Equity Loan Amortization'!$I$13)&gt;=15,MOD(B393,2)=0),1,0),IF(MOD(B393,2)=0,IF(DAY('Home Equity Loan Amortization'!$I$13)&gt;=15,DAY('Home Equity Loan Amortization'!$I$13)-14,DAY('Home Equity Loan Amortization'!$I$13)+14),DAY('Home Equity Loan Amortization'!$I$13))),IF(DAY(DATE(YEAR('Home Equity Loan Amortization'!$I$13),MONTH('Home Equity Loan Amortization'!$I$13)+B393-1,DAY('Home Equity Loan Amortization'!$I$13)))&lt;&gt;DAY('Home Equity Loan Amortization'!$I$13),DATE(YEAR('Home Equity Loan Amortization'!$I$13),MONTH('Home Equity Loan Amortization'!$I$13)+B393,0),DATE(YEAR('Home Equity Loan Amortization'!$I$13),MONTH('Home Equity Loan Amortization'!$I$13)+B393-1,DAY('Home Equity Loan Amortization'!$I$13))))))</f>
        <v/>
      </c>
      <c r="D393" s="12" t="str">
        <f>IF(B393="","",'Home Equity Loan Amortization'!$I$10)</f>
        <v/>
      </c>
      <c r="E393" s="3" t="str">
        <f>IF(B393="","",ROUND((((1+D393/12)^(12/'Home Equity Loan Amortization'!$E$20))-1)*H392,2))</f>
        <v/>
      </c>
      <c r="F393" s="3" t="str">
        <f t="shared" si="15"/>
        <v/>
      </c>
      <c r="G393" s="1" t="str">
        <f t="shared" si="2"/>
        <v/>
      </c>
      <c r="H393" s="3" t="str">
        <f t="shared" si="3"/>
        <v/>
      </c>
    </row>
    <row r="394" spans="2:8" ht="14.5" x14ac:dyDescent="0.35">
      <c r="B394" s="1" t="str">
        <f t="shared" si="14"/>
        <v/>
      </c>
      <c r="C394" s="11" t="str">
        <f>IF(B394="","",IF(OR('Home Equity Loan Amortization'!$E$20=26,'Home Equity Loan Amortization'!$E$20=52),IF('Home Equity Loan Amortization'!$E$20=26,IF(B394=1,'Home Equity Loan Amortization'!$I$13,C393+14),IF('Home Equity Loan Amortization'!$E$20=52,IF(B394=1,'Home Equity Loan Amortization'!$I$13,C393+7),"n/a")),IF('Home Equity Loan Amortization'!$E$20=24,DATE(YEAR('Home Equity Loan Amortization'!$I$13),MONTH('Home Equity Loan Amortization'!$I$13)+(B394-1)/2+IF(AND(DAY('Home Equity Loan Amortization'!$I$13)&gt;=15,MOD(B394,2)=0),1,0),IF(MOD(B394,2)=0,IF(DAY('Home Equity Loan Amortization'!$I$13)&gt;=15,DAY('Home Equity Loan Amortization'!$I$13)-14,DAY('Home Equity Loan Amortization'!$I$13)+14),DAY('Home Equity Loan Amortization'!$I$13))),IF(DAY(DATE(YEAR('Home Equity Loan Amortization'!$I$13),MONTH('Home Equity Loan Amortization'!$I$13)+B394-1,DAY('Home Equity Loan Amortization'!$I$13)))&lt;&gt;DAY('Home Equity Loan Amortization'!$I$13),DATE(YEAR('Home Equity Loan Amortization'!$I$13),MONTH('Home Equity Loan Amortization'!$I$13)+B394,0),DATE(YEAR('Home Equity Loan Amortization'!$I$13),MONTH('Home Equity Loan Amortization'!$I$13)+B394-1,DAY('Home Equity Loan Amortization'!$I$13))))))</f>
        <v/>
      </c>
      <c r="D394" s="12" t="str">
        <f>IF(B394="","",'Home Equity Loan Amortization'!$I$10)</f>
        <v/>
      </c>
      <c r="E394" s="3" t="str">
        <f>IF(B394="","",ROUND((((1+D394/12)^(12/'Home Equity Loan Amortization'!$E$20))-1)*H393,2))</f>
        <v/>
      </c>
      <c r="F394" s="3" t="str">
        <f t="shared" si="15"/>
        <v/>
      </c>
      <c r="G394" s="1" t="str">
        <f t="shared" si="2"/>
        <v/>
      </c>
      <c r="H394" s="3" t="str">
        <f t="shared" si="3"/>
        <v/>
      </c>
    </row>
    <row r="395" spans="2:8" ht="14.5" x14ac:dyDescent="0.35">
      <c r="B395" s="1" t="str">
        <f t="shared" si="14"/>
        <v/>
      </c>
      <c r="C395" s="11" t="str">
        <f>IF(B395="","",IF(OR('Home Equity Loan Amortization'!$E$20=26,'Home Equity Loan Amortization'!$E$20=52),IF('Home Equity Loan Amortization'!$E$20=26,IF(B395=1,'Home Equity Loan Amortization'!$I$13,C394+14),IF('Home Equity Loan Amortization'!$E$20=52,IF(B395=1,'Home Equity Loan Amortization'!$I$13,C394+7),"n/a")),IF('Home Equity Loan Amortization'!$E$20=24,DATE(YEAR('Home Equity Loan Amortization'!$I$13),MONTH('Home Equity Loan Amortization'!$I$13)+(B395-1)/2+IF(AND(DAY('Home Equity Loan Amortization'!$I$13)&gt;=15,MOD(B395,2)=0),1,0),IF(MOD(B395,2)=0,IF(DAY('Home Equity Loan Amortization'!$I$13)&gt;=15,DAY('Home Equity Loan Amortization'!$I$13)-14,DAY('Home Equity Loan Amortization'!$I$13)+14),DAY('Home Equity Loan Amortization'!$I$13))),IF(DAY(DATE(YEAR('Home Equity Loan Amortization'!$I$13),MONTH('Home Equity Loan Amortization'!$I$13)+B395-1,DAY('Home Equity Loan Amortization'!$I$13)))&lt;&gt;DAY('Home Equity Loan Amortization'!$I$13),DATE(YEAR('Home Equity Loan Amortization'!$I$13),MONTH('Home Equity Loan Amortization'!$I$13)+B395,0),DATE(YEAR('Home Equity Loan Amortization'!$I$13),MONTH('Home Equity Loan Amortization'!$I$13)+B395-1,DAY('Home Equity Loan Amortization'!$I$13))))))</f>
        <v/>
      </c>
      <c r="D395" s="12" t="str">
        <f>IF(B395="","",'Home Equity Loan Amortization'!$I$10)</f>
        <v/>
      </c>
      <c r="E395" s="3" t="str">
        <f>IF(B395="","",ROUND((((1+D395/12)^(12/'Home Equity Loan Amortization'!$E$20))-1)*H394,2))</f>
        <v/>
      </c>
      <c r="F395" s="3" t="str">
        <f t="shared" si="15"/>
        <v/>
      </c>
      <c r="G395" s="1" t="str">
        <f t="shared" si="2"/>
        <v/>
      </c>
      <c r="H395" s="3" t="str">
        <f t="shared" si="3"/>
        <v/>
      </c>
    </row>
    <row r="396" spans="2:8" ht="14.5" x14ac:dyDescent="0.35">
      <c r="B396" s="1" t="str">
        <f t="shared" si="14"/>
        <v/>
      </c>
      <c r="C396" s="11" t="str">
        <f>IF(B396="","",IF(OR('Home Equity Loan Amortization'!$E$20=26,'Home Equity Loan Amortization'!$E$20=52),IF('Home Equity Loan Amortization'!$E$20=26,IF(B396=1,'Home Equity Loan Amortization'!$I$13,C395+14),IF('Home Equity Loan Amortization'!$E$20=52,IF(B396=1,'Home Equity Loan Amortization'!$I$13,C395+7),"n/a")),IF('Home Equity Loan Amortization'!$E$20=24,DATE(YEAR('Home Equity Loan Amortization'!$I$13),MONTH('Home Equity Loan Amortization'!$I$13)+(B396-1)/2+IF(AND(DAY('Home Equity Loan Amortization'!$I$13)&gt;=15,MOD(B396,2)=0),1,0),IF(MOD(B396,2)=0,IF(DAY('Home Equity Loan Amortization'!$I$13)&gt;=15,DAY('Home Equity Loan Amortization'!$I$13)-14,DAY('Home Equity Loan Amortization'!$I$13)+14),DAY('Home Equity Loan Amortization'!$I$13))),IF(DAY(DATE(YEAR('Home Equity Loan Amortization'!$I$13),MONTH('Home Equity Loan Amortization'!$I$13)+B396-1,DAY('Home Equity Loan Amortization'!$I$13)))&lt;&gt;DAY('Home Equity Loan Amortization'!$I$13),DATE(YEAR('Home Equity Loan Amortization'!$I$13),MONTH('Home Equity Loan Amortization'!$I$13)+B396,0),DATE(YEAR('Home Equity Loan Amortization'!$I$13),MONTH('Home Equity Loan Amortization'!$I$13)+B396-1,DAY('Home Equity Loan Amortization'!$I$13))))))</f>
        <v/>
      </c>
      <c r="D396" s="12" t="str">
        <f>IF(B396="","",'Home Equity Loan Amortization'!$I$10)</f>
        <v/>
      </c>
      <c r="E396" s="3" t="str">
        <f>IF(B396="","",ROUND((((1+D396/12)^(12/'Home Equity Loan Amortization'!$E$20))-1)*H395,2))</f>
        <v/>
      </c>
      <c r="F396" s="3" t="str">
        <f t="shared" si="15"/>
        <v/>
      </c>
      <c r="G396" s="1" t="str">
        <f t="shared" si="2"/>
        <v/>
      </c>
      <c r="H396" s="3" t="str">
        <f t="shared" si="3"/>
        <v/>
      </c>
    </row>
    <row r="397" spans="2:8" ht="14.5" x14ac:dyDescent="0.35">
      <c r="B397" s="1" t="str">
        <f t="shared" si="14"/>
        <v/>
      </c>
      <c r="C397" s="11" t="str">
        <f>IF(B397="","",IF(OR('Home Equity Loan Amortization'!$E$20=26,'Home Equity Loan Amortization'!$E$20=52),IF('Home Equity Loan Amortization'!$E$20=26,IF(B397=1,'Home Equity Loan Amortization'!$I$13,C396+14),IF('Home Equity Loan Amortization'!$E$20=52,IF(B397=1,'Home Equity Loan Amortization'!$I$13,C396+7),"n/a")),IF('Home Equity Loan Amortization'!$E$20=24,DATE(YEAR('Home Equity Loan Amortization'!$I$13),MONTH('Home Equity Loan Amortization'!$I$13)+(B397-1)/2+IF(AND(DAY('Home Equity Loan Amortization'!$I$13)&gt;=15,MOD(B397,2)=0),1,0),IF(MOD(B397,2)=0,IF(DAY('Home Equity Loan Amortization'!$I$13)&gt;=15,DAY('Home Equity Loan Amortization'!$I$13)-14,DAY('Home Equity Loan Amortization'!$I$13)+14),DAY('Home Equity Loan Amortization'!$I$13))),IF(DAY(DATE(YEAR('Home Equity Loan Amortization'!$I$13),MONTH('Home Equity Loan Amortization'!$I$13)+B397-1,DAY('Home Equity Loan Amortization'!$I$13)))&lt;&gt;DAY('Home Equity Loan Amortization'!$I$13),DATE(YEAR('Home Equity Loan Amortization'!$I$13),MONTH('Home Equity Loan Amortization'!$I$13)+B397,0),DATE(YEAR('Home Equity Loan Amortization'!$I$13),MONTH('Home Equity Loan Amortization'!$I$13)+B397-1,DAY('Home Equity Loan Amortization'!$I$13))))))</f>
        <v/>
      </c>
      <c r="D397" s="12" t="str">
        <f>IF(B397="","",'Home Equity Loan Amortization'!$I$10)</f>
        <v/>
      </c>
      <c r="E397" s="3" t="str">
        <f>IF(B397="","",ROUND((((1+D397/12)^(12/'Home Equity Loan Amortization'!$E$20))-1)*H396,2))</f>
        <v/>
      </c>
      <c r="F397" s="3" t="str">
        <f t="shared" si="15"/>
        <v/>
      </c>
      <c r="G397" s="1" t="str">
        <f t="shared" si="2"/>
        <v/>
      </c>
      <c r="H397" s="3" t="str">
        <f t="shared" si="3"/>
        <v/>
      </c>
    </row>
    <row r="398" spans="2:8" ht="14.5" x14ac:dyDescent="0.35">
      <c r="B398" s="1" t="str">
        <f t="shared" si="14"/>
        <v/>
      </c>
      <c r="C398" s="11" t="str">
        <f>IF(B398="","",IF(OR('Home Equity Loan Amortization'!$E$20=26,'Home Equity Loan Amortization'!$E$20=52),IF('Home Equity Loan Amortization'!$E$20=26,IF(B398=1,'Home Equity Loan Amortization'!$I$13,C397+14),IF('Home Equity Loan Amortization'!$E$20=52,IF(B398=1,'Home Equity Loan Amortization'!$I$13,C397+7),"n/a")),IF('Home Equity Loan Amortization'!$E$20=24,DATE(YEAR('Home Equity Loan Amortization'!$I$13),MONTH('Home Equity Loan Amortization'!$I$13)+(B398-1)/2+IF(AND(DAY('Home Equity Loan Amortization'!$I$13)&gt;=15,MOD(B398,2)=0),1,0),IF(MOD(B398,2)=0,IF(DAY('Home Equity Loan Amortization'!$I$13)&gt;=15,DAY('Home Equity Loan Amortization'!$I$13)-14,DAY('Home Equity Loan Amortization'!$I$13)+14),DAY('Home Equity Loan Amortization'!$I$13))),IF(DAY(DATE(YEAR('Home Equity Loan Amortization'!$I$13),MONTH('Home Equity Loan Amortization'!$I$13)+B398-1,DAY('Home Equity Loan Amortization'!$I$13)))&lt;&gt;DAY('Home Equity Loan Amortization'!$I$13),DATE(YEAR('Home Equity Loan Amortization'!$I$13),MONTH('Home Equity Loan Amortization'!$I$13)+B398,0),DATE(YEAR('Home Equity Loan Amortization'!$I$13),MONTH('Home Equity Loan Amortization'!$I$13)+B398-1,DAY('Home Equity Loan Amortization'!$I$13))))))</f>
        <v/>
      </c>
      <c r="D398" s="12" t="str">
        <f>IF(B398="","",'Home Equity Loan Amortization'!$I$10)</f>
        <v/>
      </c>
      <c r="E398" s="3" t="str">
        <f>IF(B398="","",ROUND((((1+D398/12)^(12/'Home Equity Loan Amortization'!$E$20))-1)*H397,2))</f>
        <v/>
      </c>
      <c r="F398" s="3" t="str">
        <f t="shared" si="15"/>
        <v/>
      </c>
      <c r="G398" s="1" t="str">
        <f t="shared" si="2"/>
        <v/>
      </c>
      <c r="H398" s="3" t="str">
        <f t="shared" si="3"/>
        <v/>
      </c>
    </row>
    <row r="399" spans="2:8" ht="14.5" x14ac:dyDescent="0.35">
      <c r="B399" s="1" t="str">
        <f t="shared" si="14"/>
        <v/>
      </c>
      <c r="C399" s="11" t="str">
        <f>IF(B399="","",IF(OR('Home Equity Loan Amortization'!$E$20=26,'Home Equity Loan Amortization'!$E$20=52),IF('Home Equity Loan Amortization'!$E$20=26,IF(B399=1,'Home Equity Loan Amortization'!$I$13,C398+14),IF('Home Equity Loan Amortization'!$E$20=52,IF(B399=1,'Home Equity Loan Amortization'!$I$13,C398+7),"n/a")),IF('Home Equity Loan Amortization'!$E$20=24,DATE(YEAR('Home Equity Loan Amortization'!$I$13),MONTH('Home Equity Loan Amortization'!$I$13)+(B399-1)/2+IF(AND(DAY('Home Equity Loan Amortization'!$I$13)&gt;=15,MOD(B399,2)=0),1,0),IF(MOD(B399,2)=0,IF(DAY('Home Equity Loan Amortization'!$I$13)&gt;=15,DAY('Home Equity Loan Amortization'!$I$13)-14,DAY('Home Equity Loan Amortization'!$I$13)+14),DAY('Home Equity Loan Amortization'!$I$13))),IF(DAY(DATE(YEAR('Home Equity Loan Amortization'!$I$13),MONTH('Home Equity Loan Amortization'!$I$13)+B399-1,DAY('Home Equity Loan Amortization'!$I$13)))&lt;&gt;DAY('Home Equity Loan Amortization'!$I$13),DATE(YEAR('Home Equity Loan Amortization'!$I$13),MONTH('Home Equity Loan Amortization'!$I$13)+B399,0),DATE(YEAR('Home Equity Loan Amortization'!$I$13),MONTH('Home Equity Loan Amortization'!$I$13)+B399-1,DAY('Home Equity Loan Amortization'!$I$13))))))</f>
        <v/>
      </c>
      <c r="D399" s="12" t="str">
        <f>IF(B399="","",'Home Equity Loan Amortization'!$I$10)</f>
        <v/>
      </c>
      <c r="E399" s="3" t="str">
        <f>IF(B399="","",ROUND((((1+D399/12)^(12/'Home Equity Loan Amortization'!$E$20))-1)*H398,2))</f>
        <v/>
      </c>
      <c r="F399" s="3" t="str">
        <f t="shared" si="15"/>
        <v/>
      </c>
      <c r="G399" s="1" t="str">
        <f t="shared" si="2"/>
        <v/>
      </c>
      <c r="H399" s="3" t="str">
        <f t="shared" si="3"/>
        <v/>
      </c>
    </row>
    <row r="400" spans="2:8" ht="14.5" x14ac:dyDescent="0.35">
      <c r="B400" s="1" t="str">
        <f t="shared" si="14"/>
        <v/>
      </c>
      <c r="C400" s="11" t="str">
        <f>IF(B400="","",IF(OR('Home Equity Loan Amortization'!$E$20=26,'Home Equity Loan Amortization'!$E$20=52),IF('Home Equity Loan Amortization'!$E$20=26,IF(B400=1,'Home Equity Loan Amortization'!$I$13,C399+14),IF('Home Equity Loan Amortization'!$E$20=52,IF(B400=1,'Home Equity Loan Amortization'!$I$13,C399+7),"n/a")),IF('Home Equity Loan Amortization'!$E$20=24,DATE(YEAR('Home Equity Loan Amortization'!$I$13),MONTH('Home Equity Loan Amortization'!$I$13)+(B400-1)/2+IF(AND(DAY('Home Equity Loan Amortization'!$I$13)&gt;=15,MOD(B400,2)=0),1,0),IF(MOD(B400,2)=0,IF(DAY('Home Equity Loan Amortization'!$I$13)&gt;=15,DAY('Home Equity Loan Amortization'!$I$13)-14,DAY('Home Equity Loan Amortization'!$I$13)+14),DAY('Home Equity Loan Amortization'!$I$13))),IF(DAY(DATE(YEAR('Home Equity Loan Amortization'!$I$13),MONTH('Home Equity Loan Amortization'!$I$13)+B400-1,DAY('Home Equity Loan Amortization'!$I$13)))&lt;&gt;DAY('Home Equity Loan Amortization'!$I$13),DATE(YEAR('Home Equity Loan Amortization'!$I$13),MONTH('Home Equity Loan Amortization'!$I$13)+B400,0),DATE(YEAR('Home Equity Loan Amortization'!$I$13),MONTH('Home Equity Loan Amortization'!$I$13)+B400-1,DAY('Home Equity Loan Amortization'!$I$13))))))</f>
        <v/>
      </c>
      <c r="D400" s="12" t="str">
        <f>IF(B400="","",'Home Equity Loan Amortization'!$I$10)</f>
        <v/>
      </c>
      <c r="E400" s="3" t="str">
        <f>IF(B400="","",ROUND((((1+D400/12)^(12/'Home Equity Loan Amortization'!$E$20))-1)*H399,2))</f>
        <v/>
      </c>
      <c r="F400" s="3" t="str">
        <f t="shared" si="15"/>
        <v/>
      </c>
      <c r="G400" s="1" t="str">
        <f t="shared" si="2"/>
        <v/>
      </c>
      <c r="H400" s="3" t="str">
        <f t="shared" si="3"/>
        <v/>
      </c>
    </row>
    <row r="401" spans="2:8" ht="14.5" x14ac:dyDescent="0.35">
      <c r="B401" s="1" t="str">
        <f t="shared" si="14"/>
        <v/>
      </c>
      <c r="C401" s="11" t="str">
        <f>IF(B401="","",IF(OR('Home Equity Loan Amortization'!$E$20=26,'Home Equity Loan Amortization'!$E$20=52),IF('Home Equity Loan Amortization'!$E$20=26,IF(B401=1,'Home Equity Loan Amortization'!$I$13,C400+14),IF('Home Equity Loan Amortization'!$E$20=52,IF(B401=1,'Home Equity Loan Amortization'!$I$13,C400+7),"n/a")),IF('Home Equity Loan Amortization'!$E$20=24,DATE(YEAR('Home Equity Loan Amortization'!$I$13),MONTH('Home Equity Loan Amortization'!$I$13)+(B401-1)/2+IF(AND(DAY('Home Equity Loan Amortization'!$I$13)&gt;=15,MOD(B401,2)=0),1,0),IF(MOD(B401,2)=0,IF(DAY('Home Equity Loan Amortization'!$I$13)&gt;=15,DAY('Home Equity Loan Amortization'!$I$13)-14,DAY('Home Equity Loan Amortization'!$I$13)+14),DAY('Home Equity Loan Amortization'!$I$13))),IF(DAY(DATE(YEAR('Home Equity Loan Amortization'!$I$13),MONTH('Home Equity Loan Amortization'!$I$13)+B401-1,DAY('Home Equity Loan Amortization'!$I$13)))&lt;&gt;DAY('Home Equity Loan Amortization'!$I$13),DATE(YEAR('Home Equity Loan Amortization'!$I$13),MONTH('Home Equity Loan Amortization'!$I$13)+B401,0),DATE(YEAR('Home Equity Loan Amortization'!$I$13),MONTH('Home Equity Loan Amortization'!$I$13)+B401-1,DAY('Home Equity Loan Amortization'!$I$13))))))</f>
        <v/>
      </c>
      <c r="D401" s="12" t="str">
        <f>IF(B401="","",'Home Equity Loan Amortization'!$I$10)</f>
        <v/>
      </c>
      <c r="E401" s="3" t="str">
        <f>IF(B401="","",ROUND((((1+D401/12)^(12/'Home Equity Loan Amortization'!$E$20))-1)*H400,2))</f>
        <v/>
      </c>
      <c r="F401" s="3" t="str">
        <f t="shared" si="15"/>
        <v/>
      </c>
      <c r="G401" s="1" t="str">
        <f t="shared" si="2"/>
        <v/>
      </c>
      <c r="H401" s="3" t="str">
        <f t="shared" si="3"/>
        <v/>
      </c>
    </row>
    <row r="402" spans="2:8" ht="14.5" x14ac:dyDescent="0.35">
      <c r="B402" s="1" t="str">
        <f t="shared" si="14"/>
        <v/>
      </c>
      <c r="C402" s="11" t="str">
        <f>IF(B402="","",IF(OR('Home Equity Loan Amortization'!$E$20=26,'Home Equity Loan Amortization'!$E$20=52),IF('Home Equity Loan Amortization'!$E$20=26,IF(B402=1,'Home Equity Loan Amortization'!$I$13,C401+14),IF('Home Equity Loan Amortization'!$E$20=52,IF(B402=1,'Home Equity Loan Amortization'!$I$13,C401+7),"n/a")),IF('Home Equity Loan Amortization'!$E$20=24,DATE(YEAR('Home Equity Loan Amortization'!$I$13),MONTH('Home Equity Loan Amortization'!$I$13)+(B402-1)/2+IF(AND(DAY('Home Equity Loan Amortization'!$I$13)&gt;=15,MOD(B402,2)=0),1,0),IF(MOD(B402,2)=0,IF(DAY('Home Equity Loan Amortization'!$I$13)&gt;=15,DAY('Home Equity Loan Amortization'!$I$13)-14,DAY('Home Equity Loan Amortization'!$I$13)+14),DAY('Home Equity Loan Amortization'!$I$13))),IF(DAY(DATE(YEAR('Home Equity Loan Amortization'!$I$13),MONTH('Home Equity Loan Amortization'!$I$13)+B402-1,DAY('Home Equity Loan Amortization'!$I$13)))&lt;&gt;DAY('Home Equity Loan Amortization'!$I$13),DATE(YEAR('Home Equity Loan Amortization'!$I$13),MONTH('Home Equity Loan Amortization'!$I$13)+B402,0),DATE(YEAR('Home Equity Loan Amortization'!$I$13),MONTH('Home Equity Loan Amortization'!$I$13)+B402-1,DAY('Home Equity Loan Amortization'!$I$13))))))</f>
        <v/>
      </c>
      <c r="D402" s="12" t="str">
        <f>IF(B402="","",'Home Equity Loan Amortization'!$I$10)</f>
        <v/>
      </c>
      <c r="E402" s="3" t="str">
        <f>IF(B402="","",ROUND((((1+D402/12)^(12/'Home Equity Loan Amortization'!$E$20))-1)*H401,2))</f>
        <v/>
      </c>
      <c r="F402" s="3" t="str">
        <f t="shared" si="15"/>
        <v/>
      </c>
      <c r="G402" s="1" t="str">
        <f t="shared" si="2"/>
        <v/>
      </c>
      <c r="H402" s="3" t="str">
        <f t="shared" si="3"/>
        <v/>
      </c>
    </row>
    <row r="403" spans="2:8" ht="14.5" x14ac:dyDescent="0.35">
      <c r="B403" s="1" t="str">
        <f t="shared" si="14"/>
        <v/>
      </c>
      <c r="C403" s="11" t="str">
        <f>IF(B403="","",IF(OR('Home Equity Loan Amortization'!$E$20=26,'Home Equity Loan Amortization'!$E$20=52),IF('Home Equity Loan Amortization'!$E$20=26,IF(B403=1,'Home Equity Loan Amortization'!$I$13,C402+14),IF('Home Equity Loan Amortization'!$E$20=52,IF(B403=1,'Home Equity Loan Amortization'!$I$13,C402+7),"n/a")),IF('Home Equity Loan Amortization'!$E$20=24,DATE(YEAR('Home Equity Loan Amortization'!$I$13),MONTH('Home Equity Loan Amortization'!$I$13)+(B403-1)/2+IF(AND(DAY('Home Equity Loan Amortization'!$I$13)&gt;=15,MOD(B403,2)=0),1,0),IF(MOD(B403,2)=0,IF(DAY('Home Equity Loan Amortization'!$I$13)&gt;=15,DAY('Home Equity Loan Amortization'!$I$13)-14,DAY('Home Equity Loan Amortization'!$I$13)+14),DAY('Home Equity Loan Amortization'!$I$13))),IF(DAY(DATE(YEAR('Home Equity Loan Amortization'!$I$13),MONTH('Home Equity Loan Amortization'!$I$13)+B403-1,DAY('Home Equity Loan Amortization'!$I$13)))&lt;&gt;DAY('Home Equity Loan Amortization'!$I$13),DATE(YEAR('Home Equity Loan Amortization'!$I$13),MONTH('Home Equity Loan Amortization'!$I$13)+B403,0),DATE(YEAR('Home Equity Loan Amortization'!$I$13),MONTH('Home Equity Loan Amortization'!$I$13)+B403-1,DAY('Home Equity Loan Amortization'!$I$13))))))</f>
        <v/>
      </c>
      <c r="D403" s="12" t="str">
        <f>IF(B403="","",'Home Equity Loan Amortization'!$I$10)</f>
        <v/>
      </c>
      <c r="E403" s="3" t="str">
        <f>IF(B403="","",ROUND((((1+D403/12)^(12/'Home Equity Loan Amortization'!$E$20))-1)*H402,2))</f>
        <v/>
      </c>
      <c r="F403" s="3" t="str">
        <f t="shared" si="15"/>
        <v/>
      </c>
      <c r="G403" s="1" t="str">
        <f t="shared" si="2"/>
        <v/>
      </c>
      <c r="H403" s="3" t="str">
        <f t="shared" si="3"/>
        <v/>
      </c>
    </row>
    <row r="404" spans="2:8" ht="14.5" x14ac:dyDescent="0.35">
      <c r="B404" s="1" t="str">
        <f t="shared" si="14"/>
        <v/>
      </c>
      <c r="C404" s="11" t="str">
        <f>IF(B404="","",IF(OR('Home Equity Loan Amortization'!$E$20=26,'Home Equity Loan Amortization'!$E$20=52),IF('Home Equity Loan Amortization'!$E$20=26,IF(B404=1,'Home Equity Loan Amortization'!$I$13,C403+14),IF('Home Equity Loan Amortization'!$E$20=52,IF(B404=1,'Home Equity Loan Amortization'!$I$13,C403+7),"n/a")),IF('Home Equity Loan Amortization'!$E$20=24,DATE(YEAR('Home Equity Loan Amortization'!$I$13),MONTH('Home Equity Loan Amortization'!$I$13)+(B404-1)/2+IF(AND(DAY('Home Equity Loan Amortization'!$I$13)&gt;=15,MOD(B404,2)=0),1,0),IF(MOD(B404,2)=0,IF(DAY('Home Equity Loan Amortization'!$I$13)&gt;=15,DAY('Home Equity Loan Amortization'!$I$13)-14,DAY('Home Equity Loan Amortization'!$I$13)+14),DAY('Home Equity Loan Amortization'!$I$13))),IF(DAY(DATE(YEAR('Home Equity Loan Amortization'!$I$13),MONTH('Home Equity Loan Amortization'!$I$13)+B404-1,DAY('Home Equity Loan Amortization'!$I$13)))&lt;&gt;DAY('Home Equity Loan Amortization'!$I$13),DATE(YEAR('Home Equity Loan Amortization'!$I$13),MONTH('Home Equity Loan Amortization'!$I$13)+B404,0),DATE(YEAR('Home Equity Loan Amortization'!$I$13),MONTH('Home Equity Loan Amortization'!$I$13)+B404-1,DAY('Home Equity Loan Amortization'!$I$13))))))</f>
        <v/>
      </c>
      <c r="D404" s="12" t="str">
        <f>IF(B404="","",'Home Equity Loan Amortization'!$I$10)</f>
        <v/>
      </c>
      <c r="E404" s="3" t="str">
        <f>IF(B404="","",ROUND((((1+D404/12)^(12/'Home Equity Loan Amortization'!$E$20))-1)*H403,2))</f>
        <v/>
      </c>
      <c r="F404" s="3" t="str">
        <f t="shared" si="15"/>
        <v/>
      </c>
      <c r="G404" s="1" t="str">
        <f t="shared" si="2"/>
        <v/>
      </c>
      <c r="H404" s="3" t="str">
        <f t="shared" si="3"/>
        <v/>
      </c>
    </row>
    <row r="405" spans="2:8" ht="14.5" x14ac:dyDescent="0.35">
      <c r="B405" s="1" t="str">
        <f t="shared" si="14"/>
        <v/>
      </c>
      <c r="C405" s="11" t="str">
        <f>IF(B405="","",IF(OR('Home Equity Loan Amortization'!$E$20=26,'Home Equity Loan Amortization'!$E$20=52),IF('Home Equity Loan Amortization'!$E$20=26,IF(B405=1,'Home Equity Loan Amortization'!$I$13,C404+14),IF('Home Equity Loan Amortization'!$E$20=52,IF(B405=1,'Home Equity Loan Amortization'!$I$13,C404+7),"n/a")),IF('Home Equity Loan Amortization'!$E$20=24,DATE(YEAR('Home Equity Loan Amortization'!$I$13),MONTH('Home Equity Loan Amortization'!$I$13)+(B405-1)/2+IF(AND(DAY('Home Equity Loan Amortization'!$I$13)&gt;=15,MOD(B405,2)=0),1,0),IF(MOD(B405,2)=0,IF(DAY('Home Equity Loan Amortization'!$I$13)&gt;=15,DAY('Home Equity Loan Amortization'!$I$13)-14,DAY('Home Equity Loan Amortization'!$I$13)+14),DAY('Home Equity Loan Amortization'!$I$13))),IF(DAY(DATE(YEAR('Home Equity Loan Amortization'!$I$13),MONTH('Home Equity Loan Amortization'!$I$13)+B405-1,DAY('Home Equity Loan Amortization'!$I$13)))&lt;&gt;DAY('Home Equity Loan Amortization'!$I$13),DATE(YEAR('Home Equity Loan Amortization'!$I$13),MONTH('Home Equity Loan Amortization'!$I$13)+B405,0),DATE(YEAR('Home Equity Loan Amortization'!$I$13),MONTH('Home Equity Loan Amortization'!$I$13)+B405-1,DAY('Home Equity Loan Amortization'!$I$13))))))</f>
        <v/>
      </c>
      <c r="D405" s="12" t="str">
        <f>IF(B405="","",'Home Equity Loan Amortization'!$I$10)</f>
        <v/>
      </c>
      <c r="E405" s="3" t="str">
        <f>IF(B405="","",ROUND((((1+D405/12)^(12/'Home Equity Loan Amortization'!$E$20))-1)*H404,2))</f>
        <v/>
      </c>
      <c r="F405" s="3" t="str">
        <f t="shared" si="15"/>
        <v/>
      </c>
      <c r="G405" s="1" t="str">
        <f t="shared" si="2"/>
        <v/>
      </c>
      <c r="H405" s="3" t="str">
        <f t="shared" si="3"/>
        <v/>
      </c>
    </row>
    <row r="406" spans="2:8" ht="14.5" x14ac:dyDescent="0.35">
      <c r="B406" s="1" t="str">
        <f t="shared" si="14"/>
        <v/>
      </c>
      <c r="C406" s="11" t="str">
        <f>IF(B406="","",IF(OR('Home Equity Loan Amortization'!$E$20=26,'Home Equity Loan Amortization'!$E$20=52),IF('Home Equity Loan Amortization'!$E$20=26,IF(B406=1,'Home Equity Loan Amortization'!$I$13,C405+14),IF('Home Equity Loan Amortization'!$E$20=52,IF(B406=1,'Home Equity Loan Amortization'!$I$13,C405+7),"n/a")),IF('Home Equity Loan Amortization'!$E$20=24,DATE(YEAR('Home Equity Loan Amortization'!$I$13),MONTH('Home Equity Loan Amortization'!$I$13)+(B406-1)/2+IF(AND(DAY('Home Equity Loan Amortization'!$I$13)&gt;=15,MOD(B406,2)=0),1,0),IF(MOD(B406,2)=0,IF(DAY('Home Equity Loan Amortization'!$I$13)&gt;=15,DAY('Home Equity Loan Amortization'!$I$13)-14,DAY('Home Equity Loan Amortization'!$I$13)+14),DAY('Home Equity Loan Amortization'!$I$13))),IF(DAY(DATE(YEAR('Home Equity Loan Amortization'!$I$13),MONTH('Home Equity Loan Amortization'!$I$13)+B406-1,DAY('Home Equity Loan Amortization'!$I$13)))&lt;&gt;DAY('Home Equity Loan Amortization'!$I$13),DATE(YEAR('Home Equity Loan Amortization'!$I$13),MONTH('Home Equity Loan Amortization'!$I$13)+B406,0),DATE(YEAR('Home Equity Loan Amortization'!$I$13),MONTH('Home Equity Loan Amortization'!$I$13)+B406-1,DAY('Home Equity Loan Amortization'!$I$13))))))</f>
        <v/>
      </c>
      <c r="D406" s="12" t="str">
        <f>IF(B406="","",'Home Equity Loan Amortization'!$I$10)</f>
        <v/>
      </c>
      <c r="E406" s="3" t="str">
        <f>IF(B406="","",ROUND((((1+D406/12)^(12/'Home Equity Loan Amortization'!$E$20))-1)*H405,2))</f>
        <v/>
      </c>
      <c r="F406" s="3" t="str">
        <f t="shared" si="15"/>
        <v/>
      </c>
      <c r="G406" s="1" t="str">
        <f t="shared" si="2"/>
        <v/>
      </c>
      <c r="H406" s="3" t="str">
        <f t="shared" si="3"/>
        <v/>
      </c>
    </row>
    <row r="407" spans="2:8" ht="14.5" x14ac:dyDescent="0.35">
      <c r="B407" s="1" t="str">
        <f t="shared" si="14"/>
        <v/>
      </c>
      <c r="C407" s="11" t="str">
        <f>IF(B407="","",IF(OR('Home Equity Loan Amortization'!$E$20=26,'Home Equity Loan Amortization'!$E$20=52),IF('Home Equity Loan Amortization'!$E$20=26,IF(B407=1,'Home Equity Loan Amortization'!$I$13,C406+14),IF('Home Equity Loan Amortization'!$E$20=52,IF(B407=1,'Home Equity Loan Amortization'!$I$13,C406+7),"n/a")),IF('Home Equity Loan Amortization'!$E$20=24,DATE(YEAR('Home Equity Loan Amortization'!$I$13),MONTH('Home Equity Loan Amortization'!$I$13)+(B407-1)/2+IF(AND(DAY('Home Equity Loan Amortization'!$I$13)&gt;=15,MOD(B407,2)=0),1,0),IF(MOD(B407,2)=0,IF(DAY('Home Equity Loan Amortization'!$I$13)&gt;=15,DAY('Home Equity Loan Amortization'!$I$13)-14,DAY('Home Equity Loan Amortization'!$I$13)+14),DAY('Home Equity Loan Amortization'!$I$13))),IF(DAY(DATE(YEAR('Home Equity Loan Amortization'!$I$13),MONTH('Home Equity Loan Amortization'!$I$13)+B407-1,DAY('Home Equity Loan Amortization'!$I$13)))&lt;&gt;DAY('Home Equity Loan Amortization'!$I$13),DATE(YEAR('Home Equity Loan Amortization'!$I$13),MONTH('Home Equity Loan Amortization'!$I$13)+B407,0),DATE(YEAR('Home Equity Loan Amortization'!$I$13),MONTH('Home Equity Loan Amortization'!$I$13)+B407-1,DAY('Home Equity Loan Amortization'!$I$13))))))</f>
        <v/>
      </c>
      <c r="D407" s="12" t="str">
        <f>IF(B407="","",'Home Equity Loan Amortization'!$I$10)</f>
        <v/>
      </c>
      <c r="E407" s="3" t="str">
        <f>IF(B407="","",ROUND((((1+D407/12)^(12/'Home Equity Loan Amortization'!$E$20))-1)*H406,2))</f>
        <v/>
      </c>
      <c r="F407" s="3" t="str">
        <f t="shared" si="15"/>
        <v/>
      </c>
      <c r="G407" s="1" t="str">
        <f t="shared" si="2"/>
        <v/>
      </c>
      <c r="H407" s="3" t="str">
        <f t="shared" si="3"/>
        <v/>
      </c>
    </row>
    <row r="408" spans="2:8" ht="14.5" x14ac:dyDescent="0.35">
      <c r="B408" s="1" t="str">
        <f t="shared" si="14"/>
        <v/>
      </c>
      <c r="C408" s="11" t="str">
        <f>IF(B408="","",IF(OR('Home Equity Loan Amortization'!$E$20=26,'Home Equity Loan Amortization'!$E$20=52),IF('Home Equity Loan Amortization'!$E$20=26,IF(B408=1,'Home Equity Loan Amortization'!$I$13,C407+14),IF('Home Equity Loan Amortization'!$E$20=52,IF(B408=1,'Home Equity Loan Amortization'!$I$13,C407+7),"n/a")),IF('Home Equity Loan Amortization'!$E$20=24,DATE(YEAR('Home Equity Loan Amortization'!$I$13),MONTH('Home Equity Loan Amortization'!$I$13)+(B408-1)/2+IF(AND(DAY('Home Equity Loan Amortization'!$I$13)&gt;=15,MOD(B408,2)=0),1,0),IF(MOD(B408,2)=0,IF(DAY('Home Equity Loan Amortization'!$I$13)&gt;=15,DAY('Home Equity Loan Amortization'!$I$13)-14,DAY('Home Equity Loan Amortization'!$I$13)+14),DAY('Home Equity Loan Amortization'!$I$13))),IF(DAY(DATE(YEAR('Home Equity Loan Amortization'!$I$13),MONTH('Home Equity Loan Amortization'!$I$13)+B408-1,DAY('Home Equity Loan Amortization'!$I$13)))&lt;&gt;DAY('Home Equity Loan Amortization'!$I$13),DATE(YEAR('Home Equity Loan Amortization'!$I$13),MONTH('Home Equity Loan Amortization'!$I$13)+B408,0),DATE(YEAR('Home Equity Loan Amortization'!$I$13),MONTH('Home Equity Loan Amortization'!$I$13)+B408-1,DAY('Home Equity Loan Amortization'!$I$13))))))</f>
        <v/>
      </c>
      <c r="D408" s="12" t="str">
        <f>IF(B408="","",'Home Equity Loan Amortization'!$I$10)</f>
        <v/>
      </c>
      <c r="E408" s="3" t="str">
        <f>IF(B408="","",ROUND((((1+D408/12)^(12/'Home Equity Loan Amortization'!$E$20))-1)*H407,2))</f>
        <v/>
      </c>
      <c r="F408" s="3" t="str">
        <f t="shared" si="15"/>
        <v/>
      </c>
      <c r="G408" s="1" t="str">
        <f t="shared" si="2"/>
        <v/>
      </c>
      <c r="H408" s="3" t="str">
        <f t="shared" si="3"/>
        <v/>
      </c>
    </row>
    <row r="409" spans="2:8" ht="14.5" x14ac:dyDescent="0.35">
      <c r="B409" s="1" t="str">
        <f t="shared" si="14"/>
        <v/>
      </c>
      <c r="C409" s="11" t="str">
        <f>IF(B409="","",IF(OR('Home Equity Loan Amortization'!$E$20=26,'Home Equity Loan Amortization'!$E$20=52),IF('Home Equity Loan Amortization'!$E$20=26,IF(B409=1,'Home Equity Loan Amortization'!$I$13,C408+14),IF('Home Equity Loan Amortization'!$E$20=52,IF(B409=1,'Home Equity Loan Amortization'!$I$13,C408+7),"n/a")),IF('Home Equity Loan Amortization'!$E$20=24,DATE(YEAR('Home Equity Loan Amortization'!$I$13),MONTH('Home Equity Loan Amortization'!$I$13)+(B409-1)/2+IF(AND(DAY('Home Equity Loan Amortization'!$I$13)&gt;=15,MOD(B409,2)=0),1,0),IF(MOD(B409,2)=0,IF(DAY('Home Equity Loan Amortization'!$I$13)&gt;=15,DAY('Home Equity Loan Amortization'!$I$13)-14,DAY('Home Equity Loan Amortization'!$I$13)+14),DAY('Home Equity Loan Amortization'!$I$13))),IF(DAY(DATE(YEAR('Home Equity Loan Amortization'!$I$13),MONTH('Home Equity Loan Amortization'!$I$13)+B409-1,DAY('Home Equity Loan Amortization'!$I$13)))&lt;&gt;DAY('Home Equity Loan Amortization'!$I$13),DATE(YEAR('Home Equity Loan Amortization'!$I$13),MONTH('Home Equity Loan Amortization'!$I$13)+B409,0),DATE(YEAR('Home Equity Loan Amortization'!$I$13),MONTH('Home Equity Loan Amortization'!$I$13)+B409-1,DAY('Home Equity Loan Amortization'!$I$13))))))</f>
        <v/>
      </c>
      <c r="D409" s="12" t="str">
        <f>IF(B409="","",'Home Equity Loan Amortization'!$I$10)</f>
        <v/>
      </c>
      <c r="E409" s="3" t="str">
        <f>IF(B409="","",ROUND((((1+D409/12)^(12/'Home Equity Loan Amortization'!$E$20))-1)*H408,2))</f>
        <v/>
      </c>
      <c r="F409" s="3" t="str">
        <f t="shared" si="15"/>
        <v/>
      </c>
      <c r="G409" s="1" t="str">
        <f t="shared" si="2"/>
        <v/>
      </c>
      <c r="H409" s="3" t="str">
        <f t="shared" si="3"/>
        <v/>
      </c>
    </row>
    <row r="410" spans="2:8" ht="14.5" x14ac:dyDescent="0.35">
      <c r="B410" s="1" t="str">
        <f t="shared" si="14"/>
        <v/>
      </c>
      <c r="C410" s="11" t="str">
        <f>IF(B410="","",IF(OR('Home Equity Loan Amortization'!$E$20=26,'Home Equity Loan Amortization'!$E$20=52),IF('Home Equity Loan Amortization'!$E$20=26,IF(B410=1,'Home Equity Loan Amortization'!$I$13,C409+14),IF('Home Equity Loan Amortization'!$E$20=52,IF(B410=1,'Home Equity Loan Amortization'!$I$13,C409+7),"n/a")),IF('Home Equity Loan Amortization'!$E$20=24,DATE(YEAR('Home Equity Loan Amortization'!$I$13),MONTH('Home Equity Loan Amortization'!$I$13)+(B410-1)/2+IF(AND(DAY('Home Equity Loan Amortization'!$I$13)&gt;=15,MOD(B410,2)=0),1,0),IF(MOD(B410,2)=0,IF(DAY('Home Equity Loan Amortization'!$I$13)&gt;=15,DAY('Home Equity Loan Amortization'!$I$13)-14,DAY('Home Equity Loan Amortization'!$I$13)+14),DAY('Home Equity Loan Amortization'!$I$13))),IF(DAY(DATE(YEAR('Home Equity Loan Amortization'!$I$13),MONTH('Home Equity Loan Amortization'!$I$13)+B410-1,DAY('Home Equity Loan Amortization'!$I$13)))&lt;&gt;DAY('Home Equity Loan Amortization'!$I$13),DATE(YEAR('Home Equity Loan Amortization'!$I$13),MONTH('Home Equity Loan Amortization'!$I$13)+B410,0),DATE(YEAR('Home Equity Loan Amortization'!$I$13),MONTH('Home Equity Loan Amortization'!$I$13)+B410-1,DAY('Home Equity Loan Amortization'!$I$13))))))</f>
        <v/>
      </c>
      <c r="D410" s="12" t="str">
        <f>IF(B410="","",'Home Equity Loan Amortization'!$I$10)</f>
        <v/>
      </c>
      <c r="E410" s="3" t="str">
        <f>IF(B410="","",ROUND((((1+D410/12)^(12/'Home Equity Loan Amortization'!$E$20))-1)*H409,2))</f>
        <v/>
      </c>
      <c r="F410" s="3" t="str">
        <f t="shared" si="15"/>
        <v/>
      </c>
      <c r="G410" s="1" t="str">
        <f t="shared" si="2"/>
        <v/>
      </c>
      <c r="H410" s="3" t="str">
        <f t="shared" si="3"/>
        <v/>
      </c>
    </row>
    <row r="411" spans="2:8" ht="14.5" x14ac:dyDescent="0.35">
      <c r="B411" s="1" t="str">
        <f t="shared" si="14"/>
        <v/>
      </c>
      <c r="C411" s="11" t="str">
        <f>IF(B411="","",IF(OR('Home Equity Loan Amortization'!$E$20=26,'Home Equity Loan Amortization'!$E$20=52),IF('Home Equity Loan Amortization'!$E$20=26,IF(B411=1,'Home Equity Loan Amortization'!$I$13,C410+14),IF('Home Equity Loan Amortization'!$E$20=52,IF(B411=1,'Home Equity Loan Amortization'!$I$13,C410+7),"n/a")),IF('Home Equity Loan Amortization'!$E$20=24,DATE(YEAR('Home Equity Loan Amortization'!$I$13),MONTH('Home Equity Loan Amortization'!$I$13)+(B411-1)/2+IF(AND(DAY('Home Equity Loan Amortization'!$I$13)&gt;=15,MOD(B411,2)=0),1,0),IF(MOD(B411,2)=0,IF(DAY('Home Equity Loan Amortization'!$I$13)&gt;=15,DAY('Home Equity Loan Amortization'!$I$13)-14,DAY('Home Equity Loan Amortization'!$I$13)+14),DAY('Home Equity Loan Amortization'!$I$13))),IF(DAY(DATE(YEAR('Home Equity Loan Amortization'!$I$13),MONTH('Home Equity Loan Amortization'!$I$13)+B411-1,DAY('Home Equity Loan Amortization'!$I$13)))&lt;&gt;DAY('Home Equity Loan Amortization'!$I$13),DATE(YEAR('Home Equity Loan Amortization'!$I$13),MONTH('Home Equity Loan Amortization'!$I$13)+B411,0),DATE(YEAR('Home Equity Loan Amortization'!$I$13),MONTH('Home Equity Loan Amortization'!$I$13)+B411-1,DAY('Home Equity Loan Amortization'!$I$13))))))</f>
        <v/>
      </c>
      <c r="D411" s="12" t="str">
        <f>IF(B411="","",'Home Equity Loan Amortization'!$I$10)</f>
        <v/>
      </c>
      <c r="E411" s="3" t="str">
        <f>IF(B411="","",ROUND((((1+D411/12)^(12/'Home Equity Loan Amortization'!$E$20))-1)*H410,2))</f>
        <v/>
      </c>
      <c r="F411" s="3" t="str">
        <f t="shared" si="15"/>
        <v/>
      </c>
      <c r="G411" s="1" t="str">
        <f t="shared" si="2"/>
        <v/>
      </c>
      <c r="H411" s="3" t="str">
        <f t="shared" si="3"/>
        <v/>
      </c>
    </row>
    <row r="412" spans="2:8" ht="14.5" x14ac:dyDescent="0.35">
      <c r="B412" s="1" t="str">
        <f t="shared" si="14"/>
        <v/>
      </c>
      <c r="C412" s="11" t="str">
        <f>IF(B412="","",IF(OR('Home Equity Loan Amortization'!$E$20=26,'Home Equity Loan Amortization'!$E$20=52),IF('Home Equity Loan Amortization'!$E$20=26,IF(B412=1,'Home Equity Loan Amortization'!$I$13,C411+14),IF('Home Equity Loan Amortization'!$E$20=52,IF(B412=1,'Home Equity Loan Amortization'!$I$13,C411+7),"n/a")),IF('Home Equity Loan Amortization'!$E$20=24,DATE(YEAR('Home Equity Loan Amortization'!$I$13),MONTH('Home Equity Loan Amortization'!$I$13)+(B412-1)/2+IF(AND(DAY('Home Equity Loan Amortization'!$I$13)&gt;=15,MOD(B412,2)=0),1,0),IF(MOD(B412,2)=0,IF(DAY('Home Equity Loan Amortization'!$I$13)&gt;=15,DAY('Home Equity Loan Amortization'!$I$13)-14,DAY('Home Equity Loan Amortization'!$I$13)+14),DAY('Home Equity Loan Amortization'!$I$13))),IF(DAY(DATE(YEAR('Home Equity Loan Amortization'!$I$13),MONTH('Home Equity Loan Amortization'!$I$13)+B412-1,DAY('Home Equity Loan Amortization'!$I$13)))&lt;&gt;DAY('Home Equity Loan Amortization'!$I$13),DATE(YEAR('Home Equity Loan Amortization'!$I$13),MONTH('Home Equity Loan Amortization'!$I$13)+B412,0),DATE(YEAR('Home Equity Loan Amortization'!$I$13),MONTH('Home Equity Loan Amortization'!$I$13)+B412-1,DAY('Home Equity Loan Amortization'!$I$13))))))</f>
        <v/>
      </c>
      <c r="D412" s="12" t="str">
        <f>IF(B412="","",'Home Equity Loan Amortization'!$I$10)</f>
        <v/>
      </c>
      <c r="E412" s="3" t="str">
        <f>IF(B412="","",ROUND((((1+D412/12)^(12/'Home Equity Loan Amortization'!$E$20))-1)*H411,2))</f>
        <v/>
      </c>
      <c r="F412" s="3" t="str">
        <f t="shared" si="15"/>
        <v/>
      </c>
      <c r="G412" s="1" t="str">
        <f t="shared" si="2"/>
        <v/>
      </c>
      <c r="H412" s="3" t="str">
        <f t="shared" si="3"/>
        <v/>
      </c>
    </row>
    <row r="413" spans="2:8" ht="14.5" x14ac:dyDescent="0.35">
      <c r="B413" s="1" t="str">
        <f t="shared" si="14"/>
        <v/>
      </c>
      <c r="C413" s="11" t="str">
        <f>IF(B413="","",IF(OR('Home Equity Loan Amortization'!$E$20=26,'Home Equity Loan Amortization'!$E$20=52),IF('Home Equity Loan Amortization'!$E$20=26,IF(B413=1,'Home Equity Loan Amortization'!$I$13,C412+14),IF('Home Equity Loan Amortization'!$E$20=52,IF(B413=1,'Home Equity Loan Amortization'!$I$13,C412+7),"n/a")),IF('Home Equity Loan Amortization'!$E$20=24,DATE(YEAR('Home Equity Loan Amortization'!$I$13),MONTH('Home Equity Loan Amortization'!$I$13)+(B413-1)/2+IF(AND(DAY('Home Equity Loan Amortization'!$I$13)&gt;=15,MOD(B413,2)=0),1,0),IF(MOD(B413,2)=0,IF(DAY('Home Equity Loan Amortization'!$I$13)&gt;=15,DAY('Home Equity Loan Amortization'!$I$13)-14,DAY('Home Equity Loan Amortization'!$I$13)+14),DAY('Home Equity Loan Amortization'!$I$13))),IF(DAY(DATE(YEAR('Home Equity Loan Amortization'!$I$13),MONTH('Home Equity Loan Amortization'!$I$13)+B413-1,DAY('Home Equity Loan Amortization'!$I$13)))&lt;&gt;DAY('Home Equity Loan Amortization'!$I$13),DATE(YEAR('Home Equity Loan Amortization'!$I$13),MONTH('Home Equity Loan Amortization'!$I$13)+B413,0),DATE(YEAR('Home Equity Loan Amortization'!$I$13),MONTH('Home Equity Loan Amortization'!$I$13)+B413-1,DAY('Home Equity Loan Amortization'!$I$13))))))</f>
        <v/>
      </c>
      <c r="D413" s="12" t="str">
        <f>IF(B413="","",'Home Equity Loan Amortization'!$I$10)</f>
        <v/>
      </c>
      <c r="E413" s="3" t="str">
        <f>IF(B413="","",ROUND((((1+D413/12)^(12/'Home Equity Loan Amortization'!$E$20))-1)*H412,2))</f>
        <v/>
      </c>
      <c r="F413" s="3" t="str">
        <f t="shared" si="15"/>
        <v/>
      </c>
      <c r="G413" s="1" t="str">
        <f t="shared" si="2"/>
        <v/>
      </c>
      <c r="H413" s="3" t="str">
        <f t="shared" si="3"/>
        <v/>
      </c>
    </row>
    <row r="414" spans="2:8" ht="14.5" x14ac:dyDescent="0.35">
      <c r="B414" s="1" t="str">
        <f t="shared" si="14"/>
        <v/>
      </c>
      <c r="C414" s="11" t="str">
        <f>IF(B414="","",IF(OR('Home Equity Loan Amortization'!$E$20=26,'Home Equity Loan Amortization'!$E$20=52),IF('Home Equity Loan Amortization'!$E$20=26,IF(B414=1,'Home Equity Loan Amortization'!$I$13,C413+14),IF('Home Equity Loan Amortization'!$E$20=52,IF(B414=1,'Home Equity Loan Amortization'!$I$13,C413+7),"n/a")),IF('Home Equity Loan Amortization'!$E$20=24,DATE(YEAR('Home Equity Loan Amortization'!$I$13),MONTH('Home Equity Loan Amortization'!$I$13)+(B414-1)/2+IF(AND(DAY('Home Equity Loan Amortization'!$I$13)&gt;=15,MOD(B414,2)=0),1,0),IF(MOD(B414,2)=0,IF(DAY('Home Equity Loan Amortization'!$I$13)&gt;=15,DAY('Home Equity Loan Amortization'!$I$13)-14,DAY('Home Equity Loan Amortization'!$I$13)+14),DAY('Home Equity Loan Amortization'!$I$13))),IF(DAY(DATE(YEAR('Home Equity Loan Amortization'!$I$13),MONTH('Home Equity Loan Amortization'!$I$13)+B414-1,DAY('Home Equity Loan Amortization'!$I$13)))&lt;&gt;DAY('Home Equity Loan Amortization'!$I$13),DATE(YEAR('Home Equity Loan Amortization'!$I$13),MONTH('Home Equity Loan Amortization'!$I$13)+B414,0),DATE(YEAR('Home Equity Loan Amortization'!$I$13),MONTH('Home Equity Loan Amortization'!$I$13)+B414-1,DAY('Home Equity Loan Amortization'!$I$13))))))</f>
        <v/>
      </c>
      <c r="D414" s="12" t="str">
        <f>IF(B414="","",'Home Equity Loan Amortization'!$I$10)</f>
        <v/>
      </c>
      <c r="E414" s="3" t="str">
        <f>IF(B414="","",ROUND((((1+D414/12)^(12/'Home Equity Loan Amortization'!$E$20))-1)*H413,2))</f>
        <v/>
      </c>
      <c r="F414" s="3" t="str">
        <f t="shared" si="15"/>
        <v/>
      </c>
      <c r="G414" s="1" t="str">
        <f t="shared" si="2"/>
        <v/>
      </c>
      <c r="H414" s="3" t="str">
        <f t="shared" si="3"/>
        <v/>
      </c>
    </row>
    <row r="415" spans="2:8" ht="14.5" x14ac:dyDescent="0.35">
      <c r="B415" s="1" t="str">
        <f t="shared" si="14"/>
        <v/>
      </c>
      <c r="C415" s="11" t="str">
        <f>IF(B415="","",IF(OR('Home Equity Loan Amortization'!$E$20=26,'Home Equity Loan Amortization'!$E$20=52),IF('Home Equity Loan Amortization'!$E$20=26,IF(B415=1,'Home Equity Loan Amortization'!$I$13,C414+14),IF('Home Equity Loan Amortization'!$E$20=52,IF(B415=1,'Home Equity Loan Amortization'!$I$13,C414+7),"n/a")),IF('Home Equity Loan Amortization'!$E$20=24,DATE(YEAR('Home Equity Loan Amortization'!$I$13),MONTH('Home Equity Loan Amortization'!$I$13)+(B415-1)/2+IF(AND(DAY('Home Equity Loan Amortization'!$I$13)&gt;=15,MOD(B415,2)=0),1,0),IF(MOD(B415,2)=0,IF(DAY('Home Equity Loan Amortization'!$I$13)&gt;=15,DAY('Home Equity Loan Amortization'!$I$13)-14,DAY('Home Equity Loan Amortization'!$I$13)+14),DAY('Home Equity Loan Amortization'!$I$13))),IF(DAY(DATE(YEAR('Home Equity Loan Amortization'!$I$13),MONTH('Home Equity Loan Amortization'!$I$13)+B415-1,DAY('Home Equity Loan Amortization'!$I$13)))&lt;&gt;DAY('Home Equity Loan Amortization'!$I$13),DATE(YEAR('Home Equity Loan Amortization'!$I$13),MONTH('Home Equity Loan Amortization'!$I$13)+B415,0),DATE(YEAR('Home Equity Loan Amortization'!$I$13),MONTH('Home Equity Loan Amortization'!$I$13)+B415-1,DAY('Home Equity Loan Amortization'!$I$13))))))</f>
        <v/>
      </c>
      <c r="D415" s="12" t="str">
        <f>IF(B415="","",'Home Equity Loan Amortization'!$I$10)</f>
        <v/>
      </c>
      <c r="E415" s="3" t="str">
        <f>IF(B415="","",ROUND((((1+D415/12)^(12/'Home Equity Loan Amortization'!$E$20))-1)*H414,2))</f>
        <v/>
      </c>
      <c r="F415" s="3" t="str">
        <f t="shared" si="15"/>
        <v/>
      </c>
      <c r="G415" s="1" t="str">
        <f t="shared" si="2"/>
        <v/>
      </c>
      <c r="H415" s="3" t="str">
        <f t="shared" si="3"/>
        <v/>
      </c>
    </row>
    <row r="416" spans="2:8" ht="14.5" x14ac:dyDescent="0.35">
      <c r="B416" s="1" t="str">
        <f t="shared" si="14"/>
        <v/>
      </c>
      <c r="C416" s="11" t="str">
        <f>IF(B416="","",IF(OR('Home Equity Loan Amortization'!$E$20=26,'Home Equity Loan Amortization'!$E$20=52),IF('Home Equity Loan Amortization'!$E$20=26,IF(B416=1,'Home Equity Loan Amortization'!$I$13,C415+14),IF('Home Equity Loan Amortization'!$E$20=52,IF(B416=1,'Home Equity Loan Amortization'!$I$13,C415+7),"n/a")),IF('Home Equity Loan Amortization'!$E$20=24,DATE(YEAR('Home Equity Loan Amortization'!$I$13),MONTH('Home Equity Loan Amortization'!$I$13)+(B416-1)/2+IF(AND(DAY('Home Equity Loan Amortization'!$I$13)&gt;=15,MOD(B416,2)=0),1,0),IF(MOD(B416,2)=0,IF(DAY('Home Equity Loan Amortization'!$I$13)&gt;=15,DAY('Home Equity Loan Amortization'!$I$13)-14,DAY('Home Equity Loan Amortization'!$I$13)+14),DAY('Home Equity Loan Amortization'!$I$13))),IF(DAY(DATE(YEAR('Home Equity Loan Amortization'!$I$13),MONTH('Home Equity Loan Amortization'!$I$13)+B416-1,DAY('Home Equity Loan Amortization'!$I$13)))&lt;&gt;DAY('Home Equity Loan Amortization'!$I$13),DATE(YEAR('Home Equity Loan Amortization'!$I$13),MONTH('Home Equity Loan Amortization'!$I$13)+B416,0),DATE(YEAR('Home Equity Loan Amortization'!$I$13),MONTH('Home Equity Loan Amortization'!$I$13)+B416-1,DAY('Home Equity Loan Amortization'!$I$13))))))</f>
        <v/>
      </c>
      <c r="D416" s="12" t="str">
        <f>IF(B416="","",'Home Equity Loan Amortization'!$I$10)</f>
        <v/>
      </c>
      <c r="E416" s="3" t="str">
        <f>IF(B416="","",ROUND((((1+D416/12)^(12/'Home Equity Loan Amortization'!$E$20))-1)*H415,2))</f>
        <v/>
      </c>
      <c r="F416" s="3" t="str">
        <f t="shared" si="15"/>
        <v/>
      </c>
      <c r="G416" s="1" t="str">
        <f t="shared" si="2"/>
        <v/>
      </c>
      <c r="H416" s="3" t="str">
        <f t="shared" si="3"/>
        <v/>
      </c>
    </row>
    <row r="417" spans="2:8" ht="14.5" x14ac:dyDescent="0.35">
      <c r="B417" s="1" t="str">
        <f t="shared" si="14"/>
        <v/>
      </c>
      <c r="C417" s="11" t="str">
        <f>IF(B417="","",IF(OR('Home Equity Loan Amortization'!$E$20=26,'Home Equity Loan Amortization'!$E$20=52),IF('Home Equity Loan Amortization'!$E$20=26,IF(B417=1,'Home Equity Loan Amortization'!$I$13,C416+14),IF('Home Equity Loan Amortization'!$E$20=52,IF(B417=1,'Home Equity Loan Amortization'!$I$13,C416+7),"n/a")),IF('Home Equity Loan Amortization'!$E$20=24,DATE(YEAR('Home Equity Loan Amortization'!$I$13),MONTH('Home Equity Loan Amortization'!$I$13)+(B417-1)/2+IF(AND(DAY('Home Equity Loan Amortization'!$I$13)&gt;=15,MOD(B417,2)=0),1,0),IF(MOD(B417,2)=0,IF(DAY('Home Equity Loan Amortization'!$I$13)&gt;=15,DAY('Home Equity Loan Amortization'!$I$13)-14,DAY('Home Equity Loan Amortization'!$I$13)+14),DAY('Home Equity Loan Amortization'!$I$13))),IF(DAY(DATE(YEAR('Home Equity Loan Amortization'!$I$13),MONTH('Home Equity Loan Amortization'!$I$13)+B417-1,DAY('Home Equity Loan Amortization'!$I$13)))&lt;&gt;DAY('Home Equity Loan Amortization'!$I$13),DATE(YEAR('Home Equity Loan Amortization'!$I$13),MONTH('Home Equity Loan Amortization'!$I$13)+B417,0),DATE(YEAR('Home Equity Loan Amortization'!$I$13),MONTH('Home Equity Loan Amortization'!$I$13)+B417-1,DAY('Home Equity Loan Amortization'!$I$13))))))</f>
        <v/>
      </c>
      <c r="D417" s="12" t="str">
        <f>IF(B417="","",'Home Equity Loan Amortization'!$I$10)</f>
        <v/>
      </c>
      <c r="E417" s="3" t="str">
        <f>IF(B417="","",ROUND((((1+D417/12)^(12/'Home Equity Loan Amortization'!$E$20))-1)*H416,2))</f>
        <v/>
      </c>
      <c r="F417" s="3" t="str">
        <f t="shared" si="15"/>
        <v/>
      </c>
      <c r="G417" s="1" t="str">
        <f t="shared" si="2"/>
        <v/>
      </c>
      <c r="H417" s="3" t="str">
        <f t="shared" si="3"/>
        <v/>
      </c>
    </row>
    <row r="418" spans="2:8" ht="14.5" x14ac:dyDescent="0.35">
      <c r="B418" s="1" t="str">
        <f t="shared" si="14"/>
        <v/>
      </c>
      <c r="C418" s="11" t="str">
        <f>IF(B418="","",IF(OR('Home Equity Loan Amortization'!$E$20=26,'Home Equity Loan Amortization'!$E$20=52),IF('Home Equity Loan Amortization'!$E$20=26,IF(B418=1,'Home Equity Loan Amortization'!$I$13,C417+14),IF('Home Equity Loan Amortization'!$E$20=52,IF(B418=1,'Home Equity Loan Amortization'!$I$13,C417+7),"n/a")),IF('Home Equity Loan Amortization'!$E$20=24,DATE(YEAR('Home Equity Loan Amortization'!$I$13),MONTH('Home Equity Loan Amortization'!$I$13)+(B418-1)/2+IF(AND(DAY('Home Equity Loan Amortization'!$I$13)&gt;=15,MOD(B418,2)=0),1,0),IF(MOD(B418,2)=0,IF(DAY('Home Equity Loan Amortization'!$I$13)&gt;=15,DAY('Home Equity Loan Amortization'!$I$13)-14,DAY('Home Equity Loan Amortization'!$I$13)+14),DAY('Home Equity Loan Amortization'!$I$13))),IF(DAY(DATE(YEAR('Home Equity Loan Amortization'!$I$13),MONTH('Home Equity Loan Amortization'!$I$13)+B418-1,DAY('Home Equity Loan Amortization'!$I$13)))&lt;&gt;DAY('Home Equity Loan Amortization'!$I$13),DATE(YEAR('Home Equity Loan Amortization'!$I$13),MONTH('Home Equity Loan Amortization'!$I$13)+B418,0),DATE(YEAR('Home Equity Loan Amortization'!$I$13),MONTH('Home Equity Loan Amortization'!$I$13)+B418-1,DAY('Home Equity Loan Amortization'!$I$13))))))</f>
        <v/>
      </c>
      <c r="D418" s="12" t="str">
        <f>IF(B418="","",'Home Equity Loan Amortization'!$I$10)</f>
        <v/>
      </c>
      <c r="E418" s="3" t="str">
        <f>IF(B418="","",ROUND((((1+D418/12)^(12/'Home Equity Loan Amortization'!$E$20))-1)*H417,2))</f>
        <v/>
      </c>
      <c r="F418" s="3" t="str">
        <f t="shared" si="15"/>
        <v/>
      </c>
      <c r="G418" s="1" t="str">
        <f t="shared" si="2"/>
        <v/>
      </c>
      <c r="H418" s="3" t="str">
        <f t="shared" si="3"/>
        <v/>
      </c>
    </row>
    <row r="419" spans="2:8" ht="14.5" x14ac:dyDescent="0.35">
      <c r="B419" s="1" t="str">
        <f t="shared" si="14"/>
        <v/>
      </c>
      <c r="C419" s="11" t="str">
        <f>IF(B419="","",IF(OR('Home Equity Loan Amortization'!$E$20=26,'Home Equity Loan Amortization'!$E$20=52),IF('Home Equity Loan Amortization'!$E$20=26,IF(B419=1,'Home Equity Loan Amortization'!$I$13,C418+14),IF('Home Equity Loan Amortization'!$E$20=52,IF(B419=1,'Home Equity Loan Amortization'!$I$13,C418+7),"n/a")),IF('Home Equity Loan Amortization'!$E$20=24,DATE(YEAR('Home Equity Loan Amortization'!$I$13),MONTH('Home Equity Loan Amortization'!$I$13)+(B419-1)/2+IF(AND(DAY('Home Equity Loan Amortization'!$I$13)&gt;=15,MOD(B419,2)=0),1,0),IF(MOD(B419,2)=0,IF(DAY('Home Equity Loan Amortization'!$I$13)&gt;=15,DAY('Home Equity Loan Amortization'!$I$13)-14,DAY('Home Equity Loan Amortization'!$I$13)+14),DAY('Home Equity Loan Amortization'!$I$13))),IF(DAY(DATE(YEAR('Home Equity Loan Amortization'!$I$13),MONTH('Home Equity Loan Amortization'!$I$13)+B419-1,DAY('Home Equity Loan Amortization'!$I$13)))&lt;&gt;DAY('Home Equity Loan Amortization'!$I$13),DATE(YEAR('Home Equity Loan Amortization'!$I$13),MONTH('Home Equity Loan Amortization'!$I$13)+B419,0),DATE(YEAR('Home Equity Loan Amortization'!$I$13),MONTH('Home Equity Loan Amortization'!$I$13)+B419-1,DAY('Home Equity Loan Amortization'!$I$13))))))</f>
        <v/>
      </c>
      <c r="D419" s="12" t="str">
        <f>IF(B419="","",'Home Equity Loan Amortization'!$I$10)</f>
        <v/>
      </c>
      <c r="E419" s="3" t="str">
        <f>IF(B419="","",ROUND((((1+D419/12)^(12/'Home Equity Loan Amortization'!$E$20))-1)*H418,2))</f>
        <v/>
      </c>
      <c r="F419" s="3" t="str">
        <f t="shared" si="15"/>
        <v/>
      </c>
      <c r="G419" s="1" t="str">
        <f t="shared" si="2"/>
        <v/>
      </c>
      <c r="H419" s="3" t="str">
        <f t="shared" si="3"/>
        <v/>
      </c>
    </row>
    <row r="420" spans="2:8" ht="14.5" x14ac:dyDescent="0.35">
      <c r="B420" s="1" t="str">
        <f t="shared" si="14"/>
        <v/>
      </c>
      <c r="C420" s="11" t="str">
        <f>IF(B420="","",IF(OR('Home Equity Loan Amortization'!$E$20=26,'Home Equity Loan Amortization'!$E$20=52),IF('Home Equity Loan Amortization'!$E$20=26,IF(B420=1,'Home Equity Loan Amortization'!$I$13,C419+14),IF('Home Equity Loan Amortization'!$E$20=52,IF(B420=1,'Home Equity Loan Amortization'!$I$13,C419+7),"n/a")),IF('Home Equity Loan Amortization'!$E$20=24,DATE(YEAR('Home Equity Loan Amortization'!$I$13),MONTH('Home Equity Loan Amortization'!$I$13)+(B420-1)/2+IF(AND(DAY('Home Equity Loan Amortization'!$I$13)&gt;=15,MOD(B420,2)=0),1,0),IF(MOD(B420,2)=0,IF(DAY('Home Equity Loan Amortization'!$I$13)&gt;=15,DAY('Home Equity Loan Amortization'!$I$13)-14,DAY('Home Equity Loan Amortization'!$I$13)+14),DAY('Home Equity Loan Amortization'!$I$13))),IF(DAY(DATE(YEAR('Home Equity Loan Amortization'!$I$13),MONTH('Home Equity Loan Amortization'!$I$13)+B420-1,DAY('Home Equity Loan Amortization'!$I$13)))&lt;&gt;DAY('Home Equity Loan Amortization'!$I$13),DATE(YEAR('Home Equity Loan Amortization'!$I$13),MONTH('Home Equity Loan Amortization'!$I$13)+B420,0),DATE(YEAR('Home Equity Loan Amortization'!$I$13),MONTH('Home Equity Loan Amortization'!$I$13)+B420-1,DAY('Home Equity Loan Amortization'!$I$13))))))</f>
        <v/>
      </c>
      <c r="D420" s="12" t="str">
        <f>IF(B420="","",'Home Equity Loan Amortization'!$I$10)</f>
        <v/>
      </c>
      <c r="E420" s="3" t="str">
        <f>IF(B420="","",ROUND((((1+D420/12)^(12/'Home Equity Loan Amortization'!$E$20))-1)*H419,2))</f>
        <v/>
      </c>
      <c r="F420" s="3" t="str">
        <f t="shared" si="15"/>
        <v/>
      </c>
      <c r="G420" s="1" t="str">
        <f t="shared" si="2"/>
        <v/>
      </c>
      <c r="H420" s="3" t="str">
        <f t="shared" si="3"/>
        <v/>
      </c>
    </row>
    <row r="421" spans="2:8" ht="14.5" x14ac:dyDescent="0.35">
      <c r="B421" s="1" t="str">
        <f t="shared" si="14"/>
        <v/>
      </c>
      <c r="C421" s="11" t="str">
        <f>IF(B421="","",IF(OR('Home Equity Loan Amortization'!$E$20=26,'Home Equity Loan Amortization'!$E$20=52),IF('Home Equity Loan Amortization'!$E$20=26,IF(B421=1,'Home Equity Loan Amortization'!$I$13,C420+14),IF('Home Equity Loan Amortization'!$E$20=52,IF(B421=1,'Home Equity Loan Amortization'!$I$13,C420+7),"n/a")),IF('Home Equity Loan Amortization'!$E$20=24,DATE(YEAR('Home Equity Loan Amortization'!$I$13),MONTH('Home Equity Loan Amortization'!$I$13)+(B421-1)/2+IF(AND(DAY('Home Equity Loan Amortization'!$I$13)&gt;=15,MOD(B421,2)=0),1,0),IF(MOD(B421,2)=0,IF(DAY('Home Equity Loan Amortization'!$I$13)&gt;=15,DAY('Home Equity Loan Amortization'!$I$13)-14,DAY('Home Equity Loan Amortization'!$I$13)+14),DAY('Home Equity Loan Amortization'!$I$13))),IF(DAY(DATE(YEAR('Home Equity Loan Amortization'!$I$13),MONTH('Home Equity Loan Amortization'!$I$13)+B421-1,DAY('Home Equity Loan Amortization'!$I$13)))&lt;&gt;DAY('Home Equity Loan Amortization'!$I$13),DATE(YEAR('Home Equity Loan Amortization'!$I$13),MONTH('Home Equity Loan Amortization'!$I$13)+B421,0),DATE(YEAR('Home Equity Loan Amortization'!$I$13),MONTH('Home Equity Loan Amortization'!$I$13)+B421-1,DAY('Home Equity Loan Amortization'!$I$13))))))</f>
        <v/>
      </c>
      <c r="D421" s="12" t="str">
        <f>IF(B421="","",'Home Equity Loan Amortization'!$I$10)</f>
        <v/>
      </c>
      <c r="E421" s="3" t="str">
        <f>IF(B421="","",ROUND((((1+D421/12)^(12/'Home Equity Loan Amortization'!$E$20))-1)*H420,2))</f>
        <v/>
      </c>
      <c r="F421" s="3" t="str">
        <f t="shared" si="15"/>
        <v/>
      </c>
      <c r="G421" s="1" t="str">
        <f t="shared" si="2"/>
        <v/>
      </c>
      <c r="H421" s="3" t="str">
        <f t="shared" si="3"/>
        <v/>
      </c>
    </row>
    <row r="422" spans="2:8" ht="14.5" x14ac:dyDescent="0.35">
      <c r="B422" s="1" t="str">
        <f t="shared" si="14"/>
        <v/>
      </c>
      <c r="C422" s="11" t="str">
        <f>IF(B422="","",IF(OR('Home Equity Loan Amortization'!$E$20=26,'Home Equity Loan Amortization'!$E$20=52),IF('Home Equity Loan Amortization'!$E$20=26,IF(B422=1,'Home Equity Loan Amortization'!$I$13,C421+14),IF('Home Equity Loan Amortization'!$E$20=52,IF(B422=1,'Home Equity Loan Amortization'!$I$13,C421+7),"n/a")),IF('Home Equity Loan Amortization'!$E$20=24,DATE(YEAR('Home Equity Loan Amortization'!$I$13),MONTH('Home Equity Loan Amortization'!$I$13)+(B422-1)/2+IF(AND(DAY('Home Equity Loan Amortization'!$I$13)&gt;=15,MOD(B422,2)=0),1,0),IF(MOD(B422,2)=0,IF(DAY('Home Equity Loan Amortization'!$I$13)&gt;=15,DAY('Home Equity Loan Amortization'!$I$13)-14,DAY('Home Equity Loan Amortization'!$I$13)+14),DAY('Home Equity Loan Amortization'!$I$13))),IF(DAY(DATE(YEAR('Home Equity Loan Amortization'!$I$13),MONTH('Home Equity Loan Amortization'!$I$13)+B422-1,DAY('Home Equity Loan Amortization'!$I$13)))&lt;&gt;DAY('Home Equity Loan Amortization'!$I$13),DATE(YEAR('Home Equity Loan Amortization'!$I$13),MONTH('Home Equity Loan Amortization'!$I$13)+B422,0),DATE(YEAR('Home Equity Loan Amortization'!$I$13),MONTH('Home Equity Loan Amortization'!$I$13)+B422-1,DAY('Home Equity Loan Amortization'!$I$13))))))</f>
        <v/>
      </c>
      <c r="D422" s="12" t="str">
        <f>IF(B422="","",'Home Equity Loan Amortization'!$I$10)</f>
        <v/>
      </c>
      <c r="E422" s="3" t="str">
        <f>IF(B422="","",ROUND((((1+D422/12)^(12/'Home Equity Loan Amortization'!$E$20))-1)*H421,2))</f>
        <v/>
      </c>
      <c r="F422" s="3" t="str">
        <f t="shared" si="15"/>
        <v/>
      </c>
      <c r="G422" s="1" t="str">
        <f t="shared" si="2"/>
        <v/>
      </c>
      <c r="H422" s="3" t="str">
        <f t="shared" si="3"/>
        <v/>
      </c>
    </row>
    <row r="423" spans="2:8" ht="14.5" x14ac:dyDescent="0.35">
      <c r="B423" s="1" t="str">
        <f t="shared" si="14"/>
        <v/>
      </c>
      <c r="C423" s="11" t="str">
        <f>IF(B423="","",IF(OR('Home Equity Loan Amortization'!$E$20=26,'Home Equity Loan Amortization'!$E$20=52),IF('Home Equity Loan Amortization'!$E$20=26,IF(B423=1,'Home Equity Loan Amortization'!$I$13,C422+14),IF('Home Equity Loan Amortization'!$E$20=52,IF(B423=1,'Home Equity Loan Amortization'!$I$13,C422+7),"n/a")),IF('Home Equity Loan Amortization'!$E$20=24,DATE(YEAR('Home Equity Loan Amortization'!$I$13),MONTH('Home Equity Loan Amortization'!$I$13)+(B423-1)/2+IF(AND(DAY('Home Equity Loan Amortization'!$I$13)&gt;=15,MOD(B423,2)=0),1,0),IF(MOD(B423,2)=0,IF(DAY('Home Equity Loan Amortization'!$I$13)&gt;=15,DAY('Home Equity Loan Amortization'!$I$13)-14,DAY('Home Equity Loan Amortization'!$I$13)+14),DAY('Home Equity Loan Amortization'!$I$13))),IF(DAY(DATE(YEAR('Home Equity Loan Amortization'!$I$13),MONTH('Home Equity Loan Amortization'!$I$13)+B423-1,DAY('Home Equity Loan Amortization'!$I$13)))&lt;&gt;DAY('Home Equity Loan Amortization'!$I$13),DATE(YEAR('Home Equity Loan Amortization'!$I$13),MONTH('Home Equity Loan Amortization'!$I$13)+B423,0),DATE(YEAR('Home Equity Loan Amortization'!$I$13),MONTH('Home Equity Loan Amortization'!$I$13)+B423-1,DAY('Home Equity Loan Amortization'!$I$13))))))</f>
        <v/>
      </c>
      <c r="D423" s="12" t="str">
        <f>IF(B423="","",'Home Equity Loan Amortization'!$I$10)</f>
        <v/>
      </c>
      <c r="E423" s="3" t="str">
        <f>IF(B423="","",ROUND((((1+D423/12)^(12/'Home Equity Loan Amortization'!$E$20))-1)*H422,2))</f>
        <v/>
      </c>
      <c r="F423" s="3" t="str">
        <f t="shared" si="15"/>
        <v/>
      </c>
      <c r="G423" s="1" t="str">
        <f t="shared" si="2"/>
        <v/>
      </c>
      <c r="H423" s="3" t="str">
        <f t="shared" si="3"/>
        <v/>
      </c>
    </row>
    <row r="424" spans="2:8" ht="14.5" x14ac:dyDescent="0.35">
      <c r="B424" s="1" t="str">
        <f t="shared" si="14"/>
        <v/>
      </c>
      <c r="C424" s="11" t="str">
        <f>IF(B424="","",IF(OR('Home Equity Loan Amortization'!$E$20=26,'Home Equity Loan Amortization'!$E$20=52),IF('Home Equity Loan Amortization'!$E$20=26,IF(B424=1,'Home Equity Loan Amortization'!$I$13,C423+14),IF('Home Equity Loan Amortization'!$E$20=52,IF(B424=1,'Home Equity Loan Amortization'!$I$13,C423+7),"n/a")),IF('Home Equity Loan Amortization'!$E$20=24,DATE(YEAR('Home Equity Loan Amortization'!$I$13),MONTH('Home Equity Loan Amortization'!$I$13)+(B424-1)/2+IF(AND(DAY('Home Equity Loan Amortization'!$I$13)&gt;=15,MOD(B424,2)=0),1,0),IF(MOD(B424,2)=0,IF(DAY('Home Equity Loan Amortization'!$I$13)&gt;=15,DAY('Home Equity Loan Amortization'!$I$13)-14,DAY('Home Equity Loan Amortization'!$I$13)+14),DAY('Home Equity Loan Amortization'!$I$13))),IF(DAY(DATE(YEAR('Home Equity Loan Amortization'!$I$13),MONTH('Home Equity Loan Amortization'!$I$13)+B424-1,DAY('Home Equity Loan Amortization'!$I$13)))&lt;&gt;DAY('Home Equity Loan Amortization'!$I$13),DATE(YEAR('Home Equity Loan Amortization'!$I$13),MONTH('Home Equity Loan Amortization'!$I$13)+B424,0),DATE(YEAR('Home Equity Loan Amortization'!$I$13),MONTH('Home Equity Loan Amortization'!$I$13)+B424-1,DAY('Home Equity Loan Amortization'!$I$13))))))</f>
        <v/>
      </c>
      <c r="D424" s="12" t="str">
        <f>IF(B424="","",'Home Equity Loan Amortization'!$I$10)</f>
        <v/>
      </c>
      <c r="E424" s="3" t="str">
        <f>IF(B424="","",ROUND((((1+D424/12)^(12/'Home Equity Loan Amortization'!$E$20))-1)*H423,2))</f>
        <v/>
      </c>
      <c r="F424" s="3" t="str">
        <f t="shared" si="15"/>
        <v/>
      </c>
      <c r="G424" s="1" t="str">
        <f t="shared" si="2"/>
        <v/>
      </c>
      <c r="H424" s="3" t="str">
        <f t="shared" si="3"/>
        <v/>
      </c>
    </row>
    <row r="425" spans="2:8" ht="14.5" x14ac:dyDescent="0.35">
      <c r="B425" s="1" t="str">
        <f t="shared" si="14"/>
        <v/>
      </c>
      <c r="C425" s="11" t="str">
        <f>IF(B425="","",IF(OR('Home Equity Loan Amortization'!$E$20=26,'Home Equity Loan Amortization'!$E$20=52),IF('Home Equity Loan Amortization'!$E$20=26,IF(B425=1,'Home Equity Loan Amortization'!$I$13,C424+14),IF('Home Equity Loan Amortization'!$E$20=52,IF(B425=1,'Home Equity Loan Amortization'!$I$13,C424+7),"n/a")),IF('Home Equity Loan Amortization'!$E$20=24,DATE(YEAR('Home Equity Loan Amortization'!$I$13),MONTH('Home Equity Loan Amortization'!$I$13)+(B425-1)/2+IF(AND(DAY('Home Equity Loan Amortization'!$I$13)&gt;=15,MOD(B425,2)=0),1,0),IF(MOD(B425,2)=0,IF(DAY('Home Equity Loan Amortization'!$I$13)&gt;=15,DAY('Home Equity Loan Amortization'!$I$13)-14,DAY('Home Equity Loan Amortization'!$I$13)+14),DAY('Home Equity Loan Amortization'!$I$13))),IF(DAY(DATE(YEAR('Home Equity Loan Amortization'!$I$13),MONTH('Home Equity Loan Amortization'!$I$13)+B425-1,DAY('Home Equity Loan Amortization'!$I$13)))&lt;&gt;DAY('Home Equity Loan Amortization'!$I$13),DATE(YEAR('Home Equity Loan Amortization'!$I$13),MONTH('Home Equity Loan Amortization'!$I$13)+B425,0),DATE(YEAR('Home Equity Loan Amortization'!$I$13),MONTH('Home Equity Loan Amortization'!$I$13)+B425-1,DAY('Home Equity Loan Amortization'!$I$13))))))</f>
        <v/>
      </c>
      <c r="D425" s="12" t="str">
        <f>IF(B425="","",'Home Equity Loan Amortization'!$I$10)</f>
        <v/>
      </c>
      <c r="E425" s="3" t="str">
        <f>IF(B425="","",ROUND((((1+D425/12)^(12/'Home Equity Loan Amortization'!$E$20))-1)*H424,2))</f>
        <v/>
      </c>
      <c r="F425" s="3" t="str">
        <f t="shared" si="15"/>
        <v/>
      </c>
      <c r="G425" s="1" t="str">
        <f t="shared" si="2"/>
        <v/>
      </c>
      <c r="H425" s="3" t="str">
        <f t="shared" si="3"/>
        <v/>
      </c>
    </row>
    <row r="426" spans="2:8" ht="14.5" x14ac:dyDescent="0.35">
      <c r="B426" s="1" t="str">
        <f t="shared" si="14"/>
        <v/>
      </c>
      <c r="C426" s="11" t="str">
        <f>IF(B426="","",IF(OR('Home Equity Loan Amortization'!$E$20=26,'Home Equity Loan Amortization'!$E$20=52),IF('Home Equity Loan Amortization'!$E$20=26,IF(B426=1,'Home Equity Loan Amortization'!$I$13,C425+14),IF('Home Equity Loan Amortization'!$E$20=52,IF(B426=1,'Home Equity Loan Amortization'!$I$13,C425+7),"n/a")),IF('Home Equity Loan Amortization'!$E$20=24,DATE(YEAR('Home Equity Loan Amortization'!$I$13),MONTH('Home Equity Loan Amortization'!$I$13)+(B426-1)/2+IF(AND(DAY('Home Equity Loan Amortization'!$I$13)&gt;=15,MOD(B426,2)=0),1,0),IF(MOD(B426,2)=0,IF(DAY('Home Equity Loan Amortization'!$I$13)&gt;=15,DAY('Home Equity Loan Amortization'!$I$13)-14,DAY('Home Equity Loan Amortization'!$I$13)+14),DAY('Home Equity Loan Amortization'!$I$13))),IF(DAY(DATE(YEAR('Home Equity Loan Amortization'!$I$13),MONTH('Home Equity Loan Amortization'!$I$13)+B426-1,DAY('Home Equity Loan Amortization'!$I$13)))&lt;&gt;DAY('Home Equity Loan Amortization'!$I$13),DATE(YEAR('Home Equity Loan Amortization'!$I$13),MONTH('Home Equity Loan Amortization'!$I$13)+B426,0),DATE(YEAR('Home Equity Loan Amortization'!$I$13),MONTH('Home Equity Loan Amortization'!$I$13)+B426-1,DAY('Home Equity Loan Amortization'!$I$13))))))</f>
        <v/>
      </c>
      <c r="D426" s="12" t="str">
        <f>IF(B426="","",'Home Equity Loan Amortization'!$I$10)</f>
        <v/>
      </c>
      <c r="E426" s="3" t="str">
        <f>IF(B426="","",ROUND((((1+D426/12)^(12/'Home Equity Loan Amortization'!$E$20))-1)*H425,2))</f>
        <v/>
      </c>
      <c r="F426" s="3" t="str">
        <f t="shared" si="15"/>
        <v/>
      </c>
      <c r="G426" s="1" t="str">
        <f t="shared" si="2"/>
        <v/>
      </c>
      <c r="H426" s="3" t="str">
        <f t="shared" si="3"/>
        <v/>
      </c>
    </row>
    <row r="427" spans="2:8" ht="14.5" x14ac:dyDescent="0.35">
      <c r="B427" s="1" t="str">
        <f t="shared" si="14"/>
        <v/>
      </c>
      <c r="C427" s="11" t="str">
        <f>IF(B427="","",IF(OR('Home Equity Loan Amortization'!$E$20=26,'Home Equity Loan Amortization'!$E$20=52),IF('Home Equity Loan Amortization'!$E$20=26,IF(B427=1,'Home Equity Loan Amortization'!$I$13,C426+14),IF('Home Equity Loan Amortization'!$E$20=52,IF(B427=1,'Home Equity Loan Amortization'!$I$13,C426+7),"n/a")),IF('Home Equity Loan Amortization'!$E$20=24,DATE(YEAR('Home Equity Loan Amortization'!$I$13),MONTH('Home Equity Loan Amortization'!$I$13)+(B427-1)/2+IF(AND(DAY('Home Equity Loan Amortization'!$I$13)&gt;=15,MOD(B427,2)=0),1,0),IF(MOD(B427,2)=0,IF(DAY('Home Equity Loan Amortization'!$I$13)&gt;=15,DAY('Home Equity Loan Amortization'!$I$13)-14,DAY('Home Equity Loan Amortization'!$I$13)+14),DAY('Home Equity Loan Amortization'!$I$13))),IF(DAY(DATE(YEAR('Home Equity Loan Amortization'!$I$13),MONTH('Home Equity Loan Amortization'!$I$13)+B427-1,DAY('Home Equity Loan Amortization'!$I$13)))&lt;&gt;DAY('Home Equity Loan Amortization'!$I$13),DATE(YEAR('Home Equity Loan Amortization'!$I$13),MONTH('Home Equity Loan Amortization'!$I$13)+B427,0),DATE(YEAR('Home Equity Loan Amortization'!$I$13),MONTH('Home Equity Loan Amortization'!$I$13)+B427-1,DAY('Home Equity Loan Amortization'!$I$13))))))</f>
        <v/>
      </c>
      <c r="D427" s="12" t="str">
        <f>IF(B427="","",'Home Equity Loan Amortization'!$I$10)</f>
        <v/>
      </c>
      <c r="E427" s="3" t="str">
        <f>IF(B427="","",ROUND((((1+D427/12)^(12/'Home Equity Loan Amortization'!$E$20))-1)*H426,2))</f>
        <v/>
      </c>
      <c r="F427" s="3" t="str">
        <f t="shared" si="15"/>
        <v/>
      </c>
      <c r="G427" s="1" t="str">
        <f t="shared" si="2"/>
        <v/>
      </c>
      <c r="H427" s="3" t="str">
        <f t="shared" si="3"/>
        <v/>
      </c>
    </row>
    <row r="428" spans="2:8" ht="14.5" x14ac:dyDescent="0.35">
      <c r="B428" s="1" t="str">
        <f t="shared" si="14"/>
        <v/>
      </c>
      <c r="C428" s="11" t="str">
        <f>IF(B428="","",IF(OR('Home Equity Loan Amortization'!$E$20=26,'Home Equity Loan Amortization'!$E$20=52),IF('Home Equity Loan Amortization'!$E$20=26,IF(B428=1,'Home Equity Loan Amortization'!$I$13,C427+14),IF('Home Equity Loan Amortization'!$E$20=52,IF(B428=1,'Home Equity Loan Amortization'!$I$13,C427+7),"n/a")),IF('Home Equity Loan Amortization'!$E$20=24,DATE(YEAR('Home Equity Loan Amortization'!$I$13),MONTH('Home Equity Loan Amortization'!$I$13)+(B428-1)/2+IF(AND(DAY('Home Equity Loan Amortization'!$I$13)&gt;=15,MOD(B428,2)=0),1,0),IF(MOD(B428,2)=0,IF(DAY('Home Equity Loan Amortization'!$I$13)&gt;=15,DAY('Home Equity Loan Amortization'!$I$13)-14,DAY('Home Equity Loan Amortization'!$I$13)+14),DAY('Home Equity Loan Amortization'!$I$13))),IF(DAY(DATE(YEAR('Home Equity Loan Amortization'!$I$13),MONTH('Home Equity Loan Amortization'!$I$13)+B428-1,DAY('Home Equity Loan Amortization'!$I$13)))&lt;&gt;DAY('Home Equity Loan Amortization'!$I$13),DATE(YEAR('Home Equity Loan Amortization'!$I$13),MONTH('Home Equity Loan Amortization'!$I$13)+B428,0),DATE(YEAR('Home Equity Loan Amortization'!$I$13),MONTH('Home Equity Loan Amortization'!$I$13)+B428-1,DAY('Home Equity Loan Amortization'!$I$13))))))</f>
        <v/>
      </c>
      <c r="D428" s="12" t="str">
        <f>IF(B428="","",'Home Equity Loan Amortization'!$I$10)</f>
        <v/>
      </c>
      <c r="E428" s="3" t="str">
        <f>IF(B428="","",ROUND((((1+D428/12)^(12/'Home Equity Loan Amortization'!$E$20))-1)*H427,2))</f>
        <v/>
      </c>
      <c r="F428" s="3" t="str">
        <f t="shared" si="15"/>
        <v/>
      </c>
      <c r="G428" s="1" t="str">
        <f t="shared" si="2"/>
        <v/>
      </c>
      <c r="H428" s="3" t="str">
        <f t="shared" si="3"/>
        <v/>
      </c>
    </row>
    <row r="429" spans="2:8" ht="14.5" x14ac:dyDescent="0.35">
      <c r="B429" s="1" t="str">
        <f t="shared" si="14"/>
        <v/>
      </c>
      <c r="C429" s="11" t="str">
        <f>IF(B429="","",IF(OR('Home Equity Loan Amortization'!$E$20=26,'Home Equity Loan Amortization'!$E$20=52),IF('Home Equity Loan Amortization'!$E$20=26,IF(B429=1,'Home Equity Loan Amortization'!$I$13,C428+14),IF('Home Equity Loan Amortization'!$E$20=52,IF(B429=1,'Home Equity Loan Amortization'!$I$13,C428+7),"n/a")),IF('Home Equity Loan Amortization'!$E$20=24,DATE(YEAR('Home Equity Loan Amortization'!$I$13),MONTH('Home Equity Loan Amortization'!$I$13)+(B429-1)/2+IF(AND(DAY('Home Equity Loan Amortization'!$I$13)&gt;=15,MOD(B429,2)=0),1,0),IF(MOD(B429,2)=0,IF(DAY('Home Equity Loan Amortization'!$I$13)&gt;=15,DAY('Home Equity Loan Amortization'!$I$13)-14,DAY('Home Equity Loan Amortization'!$I$13)+14),DAY('Home Equity Loan Amortization'!$I$13))),IF(DAY(DATE(YEAR('Home Equity Loan Amortization'!$I$13),MONTH('Home Equity Loan Amortization'!$I$13)+B429-1,DAY('Home Equity Loan Amortization'!$I$13)))&lt;&gt;DAY('Home Equity Loan Amortization'!$I$13),DATE(YEAR('Home Equity Loan Amortization'!$I$13),MONTH('Home Equity Loan Amortization'!$I$13)+B429,0),DATE(YEAR('Home Equity Loan Amortization'!$I$13),MONTH('Home Equity Loan Amortization'!$I$13)+B429-1,DAY('Home Equity Loan Amortization'!$I$13))))))</f>
        <v/>
      </c>
      <c r="D429" s="12" t="str">
        <f>IF(B429="","",'Home Equity Loan Amortization'!$I$10)</f>
        <v/>
      </c>
      <c r="E429" s="3" t="str">
        <f>IF(B429="","",ROUND((((1+D429/12)^(12/'Home Equity Loan Amortization'!$E$20))-1)*H428,2))</f>
        <v/>
      </c>
      <c r="F429" s="3" t="str">
        <f t="shared" si="15"/>
        <v/>
      </c>
      <c r="G429" s="1" t="str">
        <f t="shared" si="2"/>
        <v/>
      </c>
      <c r="H429" s="3" t="str">
        <f t="shared" si="3"/>
        <v/>
      </c>
    </row>
    <row r="430" spans="2:8" ht="14.5" x14ac:dyDescent="0.35">
      <c r="B430" s="1" t="str">
        <f t="shared" si="14"/>
        <v/>
      </c>
      <c r="C430" s="11" t="str">
        <f>IF(B430="","",IF(OR('Home Equity Loan Amortization'!$E$20=26,'Home Equity Loan Amortization'!$E$20=52),IF('Home Equity Loan Amortization'!$E$20=26,IF(B430=1,'Home Equity Loan Amortization'!$I$13,C429+14),IF('Home Equity Loan Amortization'!$E$20=52,IF(B430=1,'Home Equity Loan Amortization'!$I$13,C429+7),"n/a")),IF('Home Equity Loan Amortization'!$E$20=24,DATE(YEAR('Home Equity Loan Amortization'!$I$13),MONTH('Home Equity Loan Amortization'!$I$13)+(B430-1)/2+IF(AND(DAY('Home Equity Loan Amortization'!$I$13)&gt;=15,MOD(B430,2)=0),1,0),IF(MOD(B430,2)=0,IF(DAY('Home Equity Loan Amortization'!$I$13)&gt;=15,DAY('Home Equity Loan Amortization'!$I$13)-14,DAY('Home Equity Loan Amortization'!$I$13)+14),DAY('Home Equity Loan Amortization'!$I$13))),IF(DAY(DATE(YEAR('Home Equity Loan Amortization'!$I$13),MONTH('Home Equity Loan Amortization'!$I$13)+B430-1,DAY('Home Equity Loan Amortization'!$I$13)))&lt;&gt;DAY('Home Equity Loan Amortization'!$I$13),DATE(YEAR('Home Equity Loan Amortization'!$I$13),MONTH('Home Equity Loan Amortization'!$I$13)+B430,0),DATE(YEAR('Home Equity Loan Amortization'!$I$13),MONTH('Home Equity Loan Amortization'!$I$13)+B430-1,DAY('Home Equity Loan Amortization'!$I$13))))))</f>
        <v/>
      </c>
      <c r="D430" s="12" t="str">
        <f>IF(B430="","",'Home Equity Loan Amortization'!$I$10)</f>
        <v/>
      </c>
      <c r="E430" s="3" t="str">
        <f>IF(B430="","",ROUND((((1+D430/12)^(12/'Home Equity Loan Amortization'!$E$20))-1)*H429,2))</f>
        <v/>
      </c>
      <c r="F430" s="3" t="str">
        <f t="shared" si="15"/>
        <v/>
      </c>
      <c r="G430" s="1" t="str">
        <f t="shared" si="2"/>
        <v/>
      </c>
      <c r="H430" s="3" t="str">
        <f t="shared" si="3"/>
        <v/>
      </c>
    </row>
    <row r="431" spans="2:8" ht="14.5" x14ac:dyDescent="0.35">
      <c r="B431" s="1" t="str">
        <f t="shared" si="14"/>
        <v/>
      </c>
      <c r="C431" s="11" t="str">
        <f>IF(B431="","",IF(OR('Home Equity Loan Amortization'!$E$20=26,'Home Equity Loan Amortization'!$E$20=52),IF('Home Equity Loan Amortization'!$E$20=26,IF(B431=1,'Home Equity Loan Amortization'!$I$13,C430+14),IF('Home Equity Loan Amortization'!$E$20=52,IF(B431=1,'Home Equity Loan Amortization'!$I$13,C430+7),"n/a")),IF('Home Equity Loan Amortization'!$E$20=24,DATE(YEAR('Home Equity Loan Amortization'!$I$13),MONTH('Home Equity Loan Amortization'!$I$13)+(B431-1)/2+IF(AND(DAY('Home Equity Loan Amortization'!$I$13)&gt;=15,MOD(B431,2)=0),1,0),IF(MOD(B431,2)=0,IF(DAY('Home Equity Loan Amortization'!$I$13)&gt;=15,DAY('Home Equity Loan Amortization'!$I$13)-14,DAY('Home Equity Loan Amortization'!$I$13)+14),DAY('Home Equity Loan Amortization'!$I$13))),IF(DAY(DATE(YEAR('Home Equity Loan Amortization'!$I$13),MONTH('Home Equity Loan Amortization'!$I$13)+B431-1,DAY('Home Equity Loan Amortization'!$I$13)))&lt;&gt;DAY('Home Equity Loan Amortization'!$I$13),DATE(YEAR('Home Equity Loan Amortization'!$I$13),MONTH('Home Equity Loan Amortization'!$I$13)+B431,0),DATE(YEAR('Home Equity Loan Amortization'!$I$13),MONTH('Home Equity Loan Amortization'!$I$13)+B431-1,DAY('Home Equity Loan Amortization'!$I$13))))))</f>
        <v/>
      </c>
      <c r="D431" s="12" t="str">
        <f>IF(B431="","",'Home Equity Loan Amortization'!$I$10)</f>
        <v/>
      </c>
      <c r="E431" s="3" t="str">
        <f>IF(B431="","",ROUND((((1+D431/12)^(12/'Home Equity Loan Amortization'!$E$20))-1)*H430,2))</f>
        <v/>
      </c>
      <c r="F431" s="3" t="str">
        <f t="shared" si="15"/>
        <v/>
      </c>
      <c r="G431" s="1" t="str">
        <f t="shared" si="2"/>
        <v/>
      </c>
      <c r="H431" s="3" t="str">
        <f t="shared" si="3"/>
        <v/>
      </c>
    </row>
    <row r="432" spans="2:8" ht="14.5" x14ac:dyDescent="0.35">
      <c r="B432" s="1" t="str">
        <f t="shared" si="14"/>
        <v/>
      </c>
      <c r="C432" s="11" t="str">
        <f>IF(B432="","",IF(OR('Home Equity Loan Amortization'!$E$20=26,'Home Equity Loan Amortization'!$E$20=52),IF('Home Equity Loan Amortization'!$E$20=26,IF(B432=1,'Home Equity Loan Amortization'!$I$13,C431+14),IF('Home Equity Loan Amortization'!$E$20=52,IF(B432=1,'Home Equity Loan Amortization'!$I$13,C431+7),"n/a")),IF('Home Equity Loan Amortization'!$E$20=24,DATE(YEAR('Home Equity Loan Amortization'!$I$13),MONTH('Home Equity Loan Amortization'!$I$13)+(B432-1)/2+IF(AND(DAY('Home Equity Loan Amortization'!$I$13)&gt;=15,MOD(B432,2)=0),1,0),IF(MOD(B432,2)=0,IF(DAY('Home Equity Loan Amortization'!$I$13)&gt;=15,DAY('Home Equity Loan Amortization'!$I$13)-14,DAY('Home Equity Loan Amortization'!$I$13)+14),DAY('Home Equity Loan Amortization'!$I$13))),IF(DAY(DATE(YEAR('Home Equity Loan Amortization'!$I$13),MONTH('Home Equity Loan Amortization'!$I$13)+B432-1,DAY('Home Equity Loan Amortization'!$I$13)))&lt;&gt;DAY('Home Equity Loan Amortization'!$I$13),DATE(YEAR('Home Equity Loan Amortization'!$I$13),MONTH('Home Equity Loan Amortization'!$I$13)+B432,0),DATE(YEAR('Home Equity Loan Amortization'!$I$13),MONTH('Home Equity Loan Amortization'!$I$13)+B432-1,DAY('Home Equity Loan Amortization'!$I$13))))))</f>
        <v/>
      </c>
      <c r="D432" s="12" t="str">
        <f>IF(B432="","",'Home Equity Loan Amortization'!$I$10)</f>
        <v/>
      </c>
      <c r="E432" s="3" t="str">
        <f>IF(B432="","",ROUND((((1+D432/12)^(12/'Home Equity Loan Amortization'!$E$20))-1)*H431,2))</f>
        <v/>
      </c>
      <c r="F432" s="3" t="str">
        <f t="shared" si="15"/>
        <v/>
      </c>
      <c r="G432" s="1" t="str">
        <f t="shared" si="2"/>
        <v/>
      </c>
      <c r="H432" s="3" t="str">
        <f t="shared" si="3"/>
        <v/>
      </c>
    </row>
    <row r="433" spans="2:8" ht="14.5" x14ac:dyDescent="0.35">
      <c r="B433" s="1" t="str">
        <f>IF(H432="","",IF(OR(B432&gt;='Home Equity Loan Amortization'!$E$21,ROUND(H432,2)&lt;=0),"",B432+1))</f>
        <v/>
      </c>
      <c r="C433" s="11" t="str">
        <f>IF(B433="","",IF(OR('Home Equity Loan Amortization'!$E$20=26,'Home Equity Loan Amortization'!$E$20=52),IF('Home Equity Loan Amortization'!$E$20=26,IF(B433=1,'Home Equity Loan Amortization'!$I$13,C432+14),IF('Home Equity Loan Amortization'!$E$20=52,IF(B433=1,'Home Equity Loan Amortization'!$I$13,C432+7),"n/a")),IF('Home Equity Loan Amortization'!$E$20=24,DATE(YEAR('Home Equity Loan Amortization'!$I$13),MONTH('Home Equity Loan Amortization'!$I$13)+(B433-1)/2+IF(AND(DAY('Home Equity Loan Amortization'!$I$13)&gt;=15,MOD(B433,2)=0),1,0),IF(MOD(B433,2)=0,IF(DAY('Home Equity Loan Amortization'!$I$13)&gt;=15,DAY('Home Equity Loan Amortization'!$I$13)-14,DAY('Home Equity Loan Amortization'!$I$13)+14),DAY('Home Equity Loan Amortization'!$I$13))),IF(DAY(DATE(YEAR('Home Equity Loan Amortization'!$I$13),MONTH('Home Equity Loan Amortization'!$I$13)+B433-1,DAY('Home Equity Loan Amortization'!$I$13)))&lt;&gt;DAY('Home Equity Loan Amortization'!$I$13),DATE(YEAR('Home Equity Loan Amortization'!$I$13),MONTH('Home Equity Loan Amortization'!$I$13)+B433,0),DATE(YEAR('Home Equity Loan Amortization'!$I$13),MONTH('Home Equity Loan Amortization'!$I$13)+B433-1,DAY('Home Equity Loan Amortization'!$I$13))))))</f>
        <v/>
      </c>
      <c r="D433" s="12" t="str">
        <f>IF(B433="","",'Home Equity Loan Amortization'!$I$10)</f>
        <v/>
      </c>
      <c r="E433" s="3" t="str">
        <f>IF(B433="","",ROUND((((1+D433/12)^(12/'Home Equity Loan Amortization'!$E$20))-1)*H432,2))</f>
        <v/>
      </c>
      <c r="F433" s="3" t="str">
        <f t="shared" si="15"/>
        <v/>
      </c>
      <c r="G433" s="1" t="str">
        <f t="shared" si="2"/>
        <v/>
      </c>
      <c r="H433" s="3" t="str">
        <f t="shared" si="3"/>
        <v/>
      </c>
    </row>
    <row r="434" spans="2:8" ht="14.5" x14ac:dyDescent="0.35">
      <c r="B434" s="1" t="str">
        <f>IF(H433="","",IF(OR(B433&gt;='Home Equity Loan Amortization'!$E$21,ROUND(H433,2)&lt;=0),"",B433+1))</f>
        <v/>
      </c>
      <c r="C434" s="11" t="str">
        <f>IF(B434="","",IF(OR('Home Equity Loan Amortization'!$E$20=26,'Home Equity Loan Amortization'!$E$20=52),IF('Home Equity Loan Amortization'!$E$20=26,IF(B434=1,'Home Equity Loan Amortization'!$I$13,C433+14),IF('Home Equity Loan Amortization'!$E$20=52,IF(B434=1,'Home Equity Loan Amortization'!$I$13,C433+7),"n/a")),IF('Home Equity Loan Amortization'!$E$20=24,DATE(YEAR('Home Equity Loan Amortization'!$I$13),MONTH('Home Equity Loan Amortization'!$I$13)+(B434-1)/2+IF(AND(DAY('Home Equity Loan Amortization'!$I$13)&gt;=15,MOD(B434,2)=0),1,0),IF(MOD(B434,2)=0,IF(DAY('Home Equity Loan Amortization'!$I$13)&gt;=15,DAY('Home Equity Loan Amortization'!$I$13)-14,DAY('Home Equity Loan Amortization'!$I$13)+14),DAY('Home Equity Loan Amortization'!$I$13))),IF(DAY(DATE(YEAR('Home Equity Loan Amortization'!$I$13),MONTH('Home Equity Loan Amortization'!$I$13)+B434-1,DAY('Home Equity Loan Amortization'!$I$13)))&lt;&gt;DAY('Home Equity Loan Amortization'!$I$13),DATE(YEAR('Home Equity Loan Amortization'!$I$13),MONTH('Home Equity Loan Amortization'!$I$13)+B434,0),DATE(YEAR('Home Equity Loan Amortization'!$I$13),MONTH('Home Equity Loan Amortization'!$I$13)+B434-1,DAY('Home Equity Loan Amortization'!$I$13))))))</f>
        <v/>
      </c>
      <c r="D434" s="12" t="str">
        <f>IF(B434="","",'Home Equity Loan Amortization'!$I$10)</f>
        <v/>
      </c>
      <c r="E434" s="3" t="str">
        <f>IF(B434="","",ROUND((((1+D434/12)^(12/'Home Equity Loan Amortization'!$E$20))-1)*H433,2))</f>
        <v/>
      </c>
      <c r="F434" s="3" t="str">
        <f t="shared" si="15"/>
        <v/>
      </c>
      <c r="G434" s="1" t="str">
        <f t="shared" si="2"/>
        <v/>
      </c>
      <c r="H434" s="3" t="str">
        <f t="shared" si="3"/>
        <v/>
      </c>
    </row>
    <row r="435" spans="2:8" ht="14.5" x14ac:dyDescent="0.35">
      <c r="B435" s="1" t="str">
        <f>IF(H434="","",IF(OR(B434&gt;='Home Equity Loan Amortization'!$E$21,ROUND(H434,2)&lt;=0),"",B434+1))</f>
        <v/>
      </c>
      <c r="C435" s="11" t="str">
        <f>IF(B435="","",IF(OR('Home Equity Loan Amortization'!$E$20=26,'Home Equity Loan Amortization'!$E$20=52),IF('Home Equity Loan Amortization'!$E$20=26,IF(B435=1,'Home Equity Loan Amortization'!$I$13,C434+14),IF('Home Equity Loan Amortization'!$E$20=52,IF(B435=1,'Home Equity Loan Amortization'!$I$13,C434+7),"n/a")),IF('Home Equity Loan Amortization'!$E$20=24,DATE(YEAR('Home Equity Loan Amortization'!$I$13),MONTH('Home Equity Loan Amortization'!$I$13)+(B435-1)/2+IF(AND(DAY('Home Equity Loan Amortization'!$I$13)&gt;=15,MOD(B435,2)=0),1,0),IF(MOD(B435,2)=0,IF(DAY('Home Equity Loan Amortization'!$I$13)&gt;=15,DAY('Home Equity Loan Amortization'!$I$13)-14,DAY('Home Equity Loan Amortization'!$I$13)+14),DAY('Home Equity Loan Amortization'!$I$13))),IF(DAY(DATE(YEAR('Home Equity Loan Amortization'!$I$13),MONTH('Home Equity Loan Amortization'!$I$13)+B435-1,DAY('Home Equity Loan Amortization'!$I$13)))&lt;&gt;DAY('Home Equity Loan Amortization'!$I$13),DATE(YEAR('Home Equity Loan Amortization'!$I$13),MONTH('Home Equity Loan Amortization'!$I$13)+B435,0),DATE(YEAR('Home Equity Loan Amortization'!$I$13),MONTH('Home Equity Loan Amortization'!$I$13)+B435-1,DAY('Home Equity Loan Amortization'!$I$13))))))</f>
        <v/>
      </c>
      <c r="D435" s="12" t="str">
        <f>IF(B435="","",'Home Equity Loan Amortization'!$I$10)</f>
        <v/>
      </c>
      <c r="E435" s="3" t="str">
        <f>IF(B435="","",ROUND((((1+D435/12)^(12/'Home Equity Loan Amortization'!$E$20))-1)*H434,2))</f>
        <v/>
      </c>
      <c r="F435" s="3" t="str">
        <f t="shared" si="15"/>
        <v/>
      </c>
      <c r="G435" s="1" t="str">
        <f t="shared" si="2"/>
        <v/>
      </c>
      <c r="H435" s="3" t="str">
        <f t="shared" si="3"/>
        <v/>
      </c>
    </row>
    <row r="436" spans="2:8" ht="14.5" x14ac:dyDescent="0.35">
      <c r="B436" s="1" t="str">
        <f>IF(H435="","",IF(OR(B435&gt;='Home Equity Loan Amortization'!$E$21,ROUND(H435,2)&lt;=0),"",B435+1))</f>
        <v/>
      </c>
      <c r="C436" s="11" t="str">
        <f>IF(B436="","",IF(OR('Home Equity Loan Amortization'!$E$20=26,'Home Equity Loan Amortization'!$E$20=52),IF('Home Equity Loan Amortization'!$E$20=26,IF(B436=1,'Home Equity Loan Amortization'!$I$13,C435+14),IF('Home Equity Loan Amortization'!$E$20=52,IF(B436=1,'Home Equity Loan Amortization'!$I$13,C435+7),"n/a")),IF('Home Equity Loan Amortization'!$E$20=24,DATE(YEAR('Home Equity Loan Amortization'!$I$13),MONTH('Home Equity Loan Amortization'!$I$13)+(B436-1)/2+IF(AND(DAY('Home Equity Loan Amortization'!$I$13)&gt;=15,MOD(B436,2)=0),1,0),IF(MOD(B436,2)=0,IF(DAY('Home Equity Loan Amortization'!$I$13)&gt;=15,DAY('Home Equity Loan Amortization'!$I$13)-14,DAY('Home Equity Loan Amortization'!$I$13)+14),DAY('Home Equity Loan Amortization'!$I$13))),IF(DAY(DATE(YEAR('Home Equity Loan Amortization'!$I$13),MONTH('Home Equity Loan Amortization'!$I$13)+B436-1,DAY('Home Equity Loan Amortization'!$I$13)))&lt;&gt;DAY('Home Equity Loan Amortization'!$I$13),DATE(YEAR('Home Equity Loan Amortization'!$I$13),MONTH('Home Equity Loan Amortization'!$I$13)+B436,0),DATE(YEAR('Home Equity Loan Amortization'!$I$13),MONTH('Home Equity Loan Amortization'!$I$13)+B436-1,DAY('Home Equity Loan Amortization'!$I$13))))))</f>
        <v/>
      </c>
      <c r="D436" s="12" t="str">
        <f>IF(B436="","",'Home Equity Loan Amortization'!$I$10)</f>
        <v/>
      </c>
      <c r="E436" s="3" t="str">
        <f>IF(B436="","",ROUND((((1+D436/12)^(12/'Home Equity Loan Amortization'!$E$20))-1)*H435,2))</f>
        <v/>
      </c>
      <c r="F436" s="3" t="str">
        <f t="shared" si="15"/>
        <v/>
      </c>
      <c r="G436" s="1" t="str">
        <f t="shared" si="2"/>
        <v/>
      </c>
      <c r="H436" s="3" t="str">
        <f t="shared" si="3"/>
        <v/>
      </c>
    </row>
    <row r="437" spans="2:8" ht="14.5" x14ac:dyDescent="0.35">
      <c r="B437" s="1" t="str">
        <f>IF(H436="","",IF(OR(B436&gt;='Home Equity Loan Amortization'!$E$21,ROUND(H436,2)&lt;=0),"",B436+1))</f>
        <v/>
      </c>
      <c r="C437" s="11" t="str">
        <f>IF(B437="","",IF(OR('Home Equity Loan Amortization'!$E$20=26,'Home Equity Loan Amortization'!$E$20=52),IF('Home Equity Loan Amortization'!$E$20=26,IF(B437=1,'Home Equity Loan Amortization'!$I$13,C436+14),IF('Home Equity Loan Amortization'!$E$20=52,IF(B437=1,'Home Equity Loan Amortization'!$I$13,C436+7),"n/a")),IF('Home Equity Loan Amortization'!$E$20=24,DATE(YEAR('Home Equity Loan Amortization'!$I$13),MONTH('Home Equity Loan Amortization'!$I$13)+(B437-1)/2+IF(AND(DAY('Home Equity Loan Amortization'!$I$13)&gt;=15,MOD(B437,2)=0),1,0),IF(MOD(B437,2)=0,IF(DAY('Home Equity Loan Amortization'!$I$13)&gt;=15,DAY('Home Equity Loan Amortization'!$I$13)-14,DAY('Home Equity Loan Amortization'!$I$13)+14),DAY('Home Equity Loan Amortization'!$I$13))),IF(DAY(DATE(YEAR('Home Equity Loan Amortization'!$I$13),MONTH('Home Equity Loan Amortization'!$I$13)+B437-1,DAY('Home Equity Loan Amortization'!$I$13)))&lt;&gt;DAY('Home Equity Loan Amortization'!$I$13),DATE(YEAR('Home Equity Loan Amortization'!$I$13),MONTH('Home Equity Loan Amortization'!$I$13)+B437,0),DATE(YEAR('Home Equity Loan Amortization'!$I$13),MONTH('Home Equity Loan Amortization'!$I$13)+B437-1,DAY('Home Equity Loan Amortization'!$I$13))))))</f>
        <v/>
      </c>
      <c r="D437" s="12" t="str">
        <f>IF(B437="","",'Home Equity Loan Amortization'!$I$10)</f>
        <v/>
      </c>
      <c r="E437" s="3" t="str">
        <f>IF(B437="","",ROUND((((1+D437/12)^(12/'Home Equity Loan Amortization'!$E$20))-1)*H436,2))</f>
        <v/>
      </c>
      <c r="F437" s="3" t="str">
        <f t="shared" si="15"/>
        <v/>
      </c>
      <c r="G437" s="1" t="str">
        <f t="shared" si="2"/>
        <v/>
      </c>
      <c r="H437" s="3" t="str">
        <f t="shared" si="3"/>
        <v/>
      </c>
    </row>
    <row r="438" spans="2:8" ht="14.5" x14ac:dyDescent="0.35">
      <c r="B438" s="1" t="str">
        <f>IF(H437="","",IF(OR(B437&gt;='Home Equity Loan Amortization'!$E$21,ROUND(H437,2)&lt;=0),"",B437+1))</f>
        <v/>
      </c>
      <c r="C438" s="11" t="str">
        <f>IF(B438="","",IF(OR('Home Equity Loan Amortization'!$E$20=26,'Home Equity Loan Amortization'!$E$20=52),IF('Home Equity Loan Amortization'!$E$20=26,IF(B438=1,'Home Equity Loan Amortization'!$I$13,C437+14),IF('Home Equity Loan Amortization'!$E$20=52,IF(B438=1,'Home Equity Loan Amortization'!$I$13,C437+7),"n/a")),IF('Home Equity Loan Amortization'!$E$20=24,DATE(YEAR('Home Equity Loan Amortization'!$I$13),MONTH('Home Equity Loan Amortization'!$I$13)+(B438-1)/2+IF(AND(DAY('Home Equity Loan Amortization'!$I$13)&gt;=15,MOD(B438,2)=0),1,0),IF(MOD(B438,2)=0,IF(DAY('Home Equity Loan Amortization'!$I$13)&gt;=15,DAY('Home Equity Loan Amortization'!$I$13)-14,DAY('Home Equity Loan Amortization'!$I$13)+14),DAY('Home Equity Loan Amortization'!$I$13))),IF(DAY(DATE(YEAR('Home Equity Loan Amortization'!$I$13),MONTH('Home Equity Loan Amortization'!$I$13)+B438-1,DAY('Home Equity Loan Amortization'!$I$13)))&lt;&gt;DAY('Home Equity Loan Amortization'!$I$13),DATE(YEAR('Home Equity Loan Amortization'!$I$13),MONTH('Home Equity Loan Amortization'!$I$13)+B438,0),DATE(YEAR('Home Equity Loan Amortization'!$I$13),MONTH('Home Equity Loan Amortization'!$I$13)+B438-1,DAY('Home Equity Loan Amortization'!$I$13))))))</f>
        <v/>
      </c>
      <c r="D438" s="12" t="str">
        <f>IF(B438="","",'Home Equity Loan Amortization'!$I$10)</f>
        <v/>
      </c>
      <c r="E438" s="3" t="str">
        <f>IF(B438="","",ROUND((((1+D438/12)^(12/'Home Equity Loan Amortization'!$E$20))-1)*H437,2))</f>
        <v/>
      </c>
      <c r="F438" s="3" t="str">
        <f t="shared" si="15"/>
        <v/>
      </c>
      <c r="G438" s="1" t="str">
        <f t="shared" si="2"/>
        <v/>
      </c>
      <c r="H438" s="3" t="str">
        <f t="shared" si="3"/>
        <v/>
      </c>
    </row>
    <row r="439" spans="2:8" ht="14.5" x14ac:dyDescent="0.35">
      <c r="B439" s="1" t="str">
        <f>IF(H438="","",IF(OR(B438&gt;='Home Equity Loan Amortization'!$E$21,ROUND(H438,2)&lt;=0),"",B438+1))</f>
        <v/>
      </c>
      <c r="C439" s="11" t="str">
        <f>IF(B439="","",IF(OR('Home Equity Loan Amortization'!$E$20=26,'Home Equity Loan Amortization'!$E$20=52),IF('Home Equity Loan Amortization'!$E$20=26,IF(B439=1,'Home Equity Loan Amortization'!$I$13,C438+14),IF('Home Equity Loan Amortization'!$E$20=52,IF(B439=1,'Home Equity Loan Amortization'!$I$13,C438+7),"n/a")),IF('Home Equity Loan Amortization'!$E$20=24,DATE(YEAR('Home Equity Loan Amortization'!$I$13),MONTH('Home Equity Loan Amortization'!$I$13)+(B439-1)/2+IF(AND(DAY('Home Equity Loan Amortization'!$I$13)&gt;=15,MOD(B439,2)=0),1,0),IF(MOD(B439,2)=0,IF(DAY('Home Equity Loan Amortization'!$I$13)&gt;=15,DAY('Home Equity Loan Amortization'!$I$13)-14,DAY('Home Equity Loan Amortization'!$I$13)+14),DAY('Home Equity Loan Amortization'!$I$13))),IF(DAY(DATE(YEAR('Home Equity Loan Amortization'!$I$13),MONTH('Home Equity Loan Amortization'!$I$13)+B439-1,DAY('Home Equity Loan Amortization'!$I$13)))&lt;&gt;DAY('Home Equity Loan Amortization'!$I$13),DATE(YEAR('Home Equity Loan Amortization'!$I$13),MONTH('Home Equity Loan Amortization'!$I$13)+B439,0),DATE(YEAR('Home Equity Loan Amortization'!$I$13),MONTH('Home Equity Loan Amortization'!$I$13)+B439-1,DAY('Home Equity Loan Amortization'!$I$13))))))</f>
        <v/>
      </c>
      <c r="D439" s="12" t="str">
        <f>IF(B439="","",'Home Equity Loan Amortization'!$I$10)</f>
        <v/>
      </c>
      <c r="E439" s="3" t="str">
        <f>IF(B439="","",ROUND((((1+D439/12)^(12/'Home Equity Loan Amortization'!$E$20))-1)*H438,2))</f>
        <v/>
      </c>
      <c r="F439" s="3" t="str">
        <f t="shared" si="15"/>
        <v/>
      </c>
      <c r="G439" s="1" t="str">
        <f t="shared" si="2"/>
        <v/>
      </c>
      <c r="H439" s="3" t="str">
        <f t="shared" si="3"/>
        <v/>
      </c>
    </row>
    <row r="440" spans="2:8" ht="14.5" x14ac:dyDescent="0.35">
      <c r="B440" s="1" t="str">
        <f>IF(H439="","",IF(OR(B439&gt;='Home Equity Loan Amortization'!$E$21,ROUND(H439,2)&lt;=0),"",B439+1))</f>
        <v/>
      </c>
      <c r="C440" s="11" t="str">
        <f>IF(B440="","",IF(OR('Home Equity Loan Amortization'!$E$20=26,'Home Equity Loan Amortization'!$E$20=52),IF('Home Equity Loan Amortization'!$E$20=26,IF(B440=1,'Home Equity Loan Amortization'!$I$13,C439+14),IF('Home Equity Loan Amortization'!$E$20=52,IF(B440=1,'Home Equity Loan Amortization'!$I$13,C439+7),"n/a")),IF('Home Equity Loan Amortization'!$E$20=24,DATE(YEAR('Home Equity Loan Amortization'!$I$13),MONTH('Home Equity Loan Amortization'!$I$13)+(B440-1)/2+IF(AND(DAY('Home Equity Loan Amortization'!$I$13)&gt;=15,MOD(B440,2)=0),1,0),IF(MOD(B440,2)=0,IF(DAY('Home Equity Loan Amortization'!$I$13)&gt;=15,DAY('Home Equity Loan Amortization'!$I$13)-14,DAY('Home Equity Loan Amortization'!$I$13)+14),DAY('Home Equity Loan Amortization'!$I$13))),IF(DAY(DATE(YEAR('Home Equity Loan Amortization'!$I$13),MONTH('Home Equity Loan Amortization'!$I$13)+B440-1,DAY('Home Equity Loan Amortization'!$I$13)))&lt;&gt;DAY('Home Equity Loan Amortization'!$I$13),DATE(YEAR('Home Equity Loan Amortization'!$I$13),MONTH('Home Equity Loan Amortization'!$I$13)+B440,0),DATE(YEAR('Home Equity Loan Amortization'!$I$13),MONTH('Home Equity Loan Amortization'!$I$13)+B440-1,DAY('Home Equity Loan Amortization'!$I$13))))))</f>
        <v/>
      </c>
      <c r="D440" s="12" t="str">
        <f>IF(B440="","",'Home Equity Loan Amortization'!$I$10)</f>
        <v/>
      </c>
      <c r="E440" s="3" t="str">
        <f>IF(B440="","",ROUND((((1+D440/12)^(12/'Home Equity Loan Amortization'!$E$20))-1)*H439,2))</f>
        <v/>
      </c>
      <c r="F440" s="3" t="str">
        <f t="shared" si="15"/>
        <v/>
      </c>
      <c r="G440" s="1" t="str">
        <f t="shared" si="2"/>
        <v/>
      </c>
      <c r="H440" s="3" t="str">
        <f t="shared" si="3"/>
        <v/>
      </c>
    </row>
    <row r="441" spans="2:8" ht="14.5" x14ac:dyDescent="0.35">
      <c r="B441" s="1" t="str">
        <f>IF(H440="","",IF(OR(B440&gt;='Home Equity Loan Amortization'!$E$21,ROUND(H440,2)&lt;=0),"",B440+1))</f>
        <v/>
      </c>
      <c r="C441" s="11" t="str">
        <f>IF(B441="","",IF(OR('Home Equity Loan Amortization'!$E$20=26,'Home Equity Loan Amortization'!$E$20=52),IF('Home Equity Loan Amortization'!$E$20=26,IF(B441=1,'Home Equity Loan Amortization'!$I$13,C440+14),IF('Home Equity Loan Amortization'!$E$20=52,IF(B441=1,'Home Equity Loan Amortization'!$I$13,C440+7),"n/a")),IF('Home Equity Loan Amortization'!$E$20=24,DATE(YEAR('Home Equity Loan Amortization'!$I$13),MONTH('Home Equity Loan Amortization'!$I$13)+(B441-1)/2+IF(AND(DAY('Home Equity Loan Amortization'!$I$13)&gt;=15,MOD(B441,2)=0),1,0),IF(MOD(B441,2)=0,IF(DAY('Home Equity Loan Amortization'!$I$13)&gt;=15,DAY('Home Equity Loan Amortization'!$I$13)-14,DAY('Home Equity Loan Amortization'!$I$13)+14),DAY('Home Equity Loan Amortization'!$I$13))),IF(DAY(DATE(YEAR('Home Equity Loan Amortization'!$I$13),MONTH('Home Equity Loan Amortization'!$I$13)+B441-1,DAY('Home Equity Loan Amortization'!$I$13)))&lt;&gt;DAY('Home Equity Loan Amortization'!$I$13),DATE(YEAR('Home Equity Loan Amortization'!$I$13),MONTH('Home Equity Loan Amortization'!$I$13)+B441,0),DATE(YEAR('Home Equity Loan Amortization'!$I$13),MONTH('Home Equity Loan Amortization'!$I$13)+B441-1,DAY('Home Equity Loan Amortization'!$I$13))))))</f>
        <v/>
      </c>
      <c r="D441" s="12" t="str">
        <f>IF(B441="","",'Home Equity Loan Amortization'!$I$10)</f>
        <v/>
      </c>
      <c r="E441" s="3" t="str">
        <f>IF(B441="","",ROUND((((1+D441/12)^(12/'Home Equity Loan Amortization'!$E$20))-1)*H440,2))</f>
        <v/>
      </c>
      <c r="F441" s="3" t="str">
        <f t="shared" si="15"/>
        <v/>
      </c>
      <c r="G441" s="1" t="str">
        <f t="shared" si="2"/>
        <v/>
      </c>
      <c r="H441" s="3" t="str">
        <f t="shared" si="3"/>
        <v/>
      </c>
    </row>
    <row r="442" spans="2:8" ht="14.5" x14ac:dyDescent="0.35">
      <c r="B442" s="1" t="str">
        <f>IF(H441="","",IF(OR(B441&gt;='Home Equity Loan Amortization'!$E$21,ROUND(H441,2)&lt;=0),"",B441+1))</f>
        <v/>
      </c>
      <c r="C442" s="11" t="str">
        <f>IF(B442="","",IF(OR('Home Equity Loan Amortization'!$E$20=26,'Home Equity Loan Amortization'!$E$20=52),IF('Home Equity Loan Amortization'!$E$20=26,IF(B442=1,'Home Equity Loan Amortization'!$I$13,C441+14),IF('Home Equity Loan Amortization'!$E$20=52,IF(B442=1,'Home Equity Loan Amortization'!$I$13,C441+7),"n/a")),IF('Home Equity Loan Amortization'!$E$20=24,DATE(YEAR('Home Equity Loan Amortization'!$I$13),MONTH('Home Equity Loan Amortization'!$I$13)+(B442-1)/2+IF(AND(DAY('Home Equity Loan Amortization'!$I$13)&gt;=15,MOD(B442,2)=0),1,0),IF(MOD(B442,2)=0,IF(DAY('Home Equity Loan Amortization'!$I$13)&gt;=15,DAY('Home Equity Loan Amortization'!$I$13)-14,DAY('Home Equity Loan Amortization'!$I$13)+14),DAY('Home Equity Loan Amortization'!$I$13))),IF(DAY(DATE(YEAR('Home Equity Loan Amortization'!$I$13),MONTH('Home Equity Loan Amortization'!$I$13)+B442-1,DAY('Home Equity Loan Amortization'!$I$13)))&lt;&gt;DAY('Home Equity Loan Amortization'!$I$13),DATE(YEAR('Home Equity Loan Amortization'!$I$13),MONTH('Home Equity Loan Amortization'!$I$13)+B442,0),DATE(YEAR('Home Equity Loan Amortization'!$I$13),MONTH('Home Equity Loan Amortization'!$I$13)+B442-1,DAY('Home Equity Loan Amortization'!$I$13))))))</f>
        <v/>
      </c>
      <c r="D442" s="12" t="str">
        <f>IF(B442="","",'Home Equity Loan Amortization'!$I$10)</f>
        <v/>
      </c>
      <c r="E442" s="3" t="str">
        <f>IF(B442="","",ROUND((((1+D442/12)^(12/'Home Equity Loan Amortization'!$E$20))-1)*H441,2))</f>
        <v/>
      </c>
      <c r="F442" s="3" t="str">
        <f t="shared" si="15"/>
        <v/>
      </c>
      <c r="G442" s="1" t="str">
        <f t="shared" si="2"/>
        <v/>
      </c>
      <c r="H442" s="3" t="str">
        <f t="shared" si="3"/>
        <v/>
      </c>
    </row>
    <row r="443" spans="2:8" ht="14.5" x14ac:dyDescent="0.35">
      <c r="B443" s="1" t="str">
        <f>IF(H442="","",IF(OR(B442&gt;='Home Equity Loan Amortization'!$E$21,ROUND(H442,2)&lt;=0),"",B442+1))</f>
        <v/>
      </c>
      <c r="C443" s="11" t="str">
        <f>IF(B443="","",IF(OR('Home Equity Loan Amortization'!$E$20=26,'Home Equity Loan Amortization'!$E$20=52),IF('Home Equity Loan Amortization'!$E$20=26,IF(B443=1,'Home Equity Loan Amortization'!$I$13,C442+14),IF('Home Equity Loan Amortization'!$E$20=52,IF(B443=1,'Home Equity Loan Amortization'!$I$13,C442+7),"n/a")),IF('Home Equity Loan Amortization'!$E$20=24,DATE(YEAR('Home Equity Loan Amortization'!$I$13),MONTH('Home Equity Loan Amortization'!$I$13)+(B443-1)/2+IF(AND(DAY('Home Equity Loan Amortization'!$I$13)&gt;=15,MOD(B443,2)=0),1,0),IF(MOD(B443,2)=0,IF(DAY('Home Equity Loan Amortization'!$I$13)&gt;=15,DAY('Home Equity Loan Amortization'!$I$13)-14,DAY('Home Equity Loan Amortization'!$I$13)+14),DAY('Home Equity Loan Amortization'!$I$13))),IF(DAY(DATE(YEAR('Home Equity Loan Amortization'!$I$13),MONTH('Home Equity Loan Amortization'!$I$13)+B443-1,DAY('Home Equity Loan Amortization'!$I$13)))&lt;&gt;DAY('Home Equity Loan Amortization'!$I$13),DATE(YEAR('Home Equity Loan Amortization'!$I$13),MONTH('Home Equity Loan Amortization'!$I$13)+B443,0),DATE(YEAR('Home Equity Loan Amortization'!$I$13),MONTH('Home Equity Loan Amortization'!$I$13)+B443-1,DAY('Home Equity Loan Amortization'!$I$13))))))</f>
        <v/>
      </c>
      <c r="D443" s="12" t="str">
        <f>IF(B443="","",'Home Equity Loan Amortization'!$I$10)</f>
        <v/>
      </c>
      <c r="E443" s="3" t="str">
        <f>IF(B443="","",ROUND((((1+D443/12)^(12/'Home Equity Loan Amortization'!$E$20))-1)*H442,2))</f>
        <v/>
      </c>
      <c r="F443" s="3" t="str">
        <f t="shared" si="15"/>
        <v/>
      </c>
      <c r="G443" s="1" t="str">
        <f t="shared" si="2"/>
        <v/>
      </c>
      <c r="H443" s="3" t="str">
        <f t="shared" si="3"/>
        <v/>
      </c>
    </row>
    <row r="444" spans="2:8" ht="14.5" x14ac:dyDescent="0.35">
      <c r="B444" s="1" t="str">
        <f>IF(H443="","",IF(OR(B443&gt;='Home Equity Loan Amortization'!$E$21,ROUND(H443,2)&lt;=0),"",B443+1))</f>
        <v/>
      </c>
      <c r="C444" s="11" t="str">
        <f>IF(B444="","",IF(OR('Home Equity Loan Amortization'!$E$20=26,'Home Equity Loan Amortization'!$E$20=52),IF('Home Equity Loan Amortization'!$E$20=26,IF(B444=1,'Home Equity Loan Amortization'!$I$13,C443+14),IF('Home Equity Loan Amortization'!$E$20=52,IF(B444=1,'Home Equity Loan Amortization'!$I$13,C443+7),"n/a")),IF('Home Equity Loan Amortization'!$E$20=24,DATE(YEAR('Home Equity Loan Amortization'!$I$13),MONTH('Home Equity Loan Amortization'!$I$13)+(B444-1)/2+IF(AND(DAY('Home Equity Loan Amortization'!$I$13)&gt;=15,MOD(B444,2)=0),1,0),IF(MOD(B444,2)=0,IF(DAY('Home Equity Loan Amortization'!$I$13)&gt;=15,DAY('Home Equity Loan Amortization'!$I$13)-14,DAY('Home Equity Loan Amortization'!$I$13)+14),DAY('Home Equity Loan Amortization'!$I$13))),IF(DAY(DATE(YEAR('Home Equity Loan Amortization'!$I$13),MONTH('Home Equity Loan Amortization'!$I$13)+B444-1,DAY('Home Equity Loan Amortization'!$I$13)))&lt;&gt;DAY('Home Equity Loan Amortization'!$I$13),DATE(YEAR('Home Equity Loan Amortization'!$I$13),MONTH('Home Equity Loan Amortization'!$I$13)+B444,0),DATE(YEAR('Home Equity Loan Amortization'!$I$13),MONTH('Home Equity Loan Amortization'!$I$13)+B444-1,DAY('Home Equity Loan Amortization'!$I$13))))))</f>
        <v/>
      </c>
      <c r="D444" s="12" t="str">
        <f>IF(B444="","",'Home Equity Loan Amortization'!$I$10)</f>
        <v/>
      </c>
      <c r="E444" s="3" t="str">
        <f>IF(B444="","",ROUND((((1+D444/12)^(12/'Home Equity Loan Amortization'!$E$20))-1)*H443,2))</f>
        <v/>
      </c>
      <c r="F444" s="3" t="str">
        <f t="shared" si="15"/>
        <v/>
      </c>
      <c r="G444" s="1" t="str">
        <f t="shared" si="2"/>
        <v/>
      </c>
      <c r="H444" s="3" t="str">
        <f t="shared" si="3"/>
        <v/>
      </c>
    </row>
    <row r="445" spans="2:8" ht="14.5" x14ac:dyDescent="0.35">
      <c r="B445" s="1" t="str">
        <f>IF(H444="","",IF(OR(B444&gt;='Home Equity Loan Amortization'!$E$21,ROUND(H444,2)&lt;=0),"",B444+1))</f>
        <v/>
      </c>
      <c r="C445" s="11" t="str">
        <f>IF(B445="","",IF(OR('Home Equity Loan Amortization'!$E$20=26,'Home Equity Loan Amortization'!$E$20=52),IF('Home Equity Loan Amortization'!$E$20=26,IF(B445=1,'Home Equity Loan Amortization'!$I$13,C444+14),IF('Home Equity Loan Amortization'!$E$20=52,IF(B445=1,'Home Equity Loan Amortization'!$I$13,C444+7),"n/a")),IF('Home Equity Loan Amortization'!$E$20=24,DATE(YEAR('Home Equity Loan Amortization'!$I$13),MONTH('Home Equity Loan Amortization'!$I$13)+(B445-1)/2+IF(AND(DAY('Home Equity Loan Amortization'!$I$13)&gt;=15,MOD(B445,2)=0),1,0),IF(MOD(B445,2)=0,IF(DAY('Home Equity Loan Amortization'!$I$13)&gt;=15,DAY('Home Equity Loan Amortization'!$I$13)-14,DAY('Home Equity Loan Amortization'!$I$13)+14),DAY('Home Equity Loan Amortization'!$I$13))),IF(DAY(DATE(YEAR('Home Equity Loan Amortization'!$I$13),MONTH('Home Equity Loan Amortization'!$I$13)+B445-1,DAY('Home Equity Loan Amortization'!$I$13)))&lt;&gt;DAY('Home Equity Loan Amortization'!$I$13),DATE(YEAR('Home Equity Loan Amortization'!$I$13),MONTH('Home Equity Loan Amortization'!$I$13)+B445,0),DATE(YEAR('Home Equity Loan Amortization'!$I$13),MONTH('Home Equity Loan Amortization'!$I$13)+B445-1,DAY('Home Equity Loan Amortization'!$I$13))))))</f>
        <v/>
      </c>
      <c r="D445" s="12" t="str">
        <f>IF(B445="","",'Home Equity Loan Amortization'!$I$10)</f>
        <v/>
      </c>
      <c r="E445" s="3" t="str">
        <f>IF(B445="","",ROUND((((1+D445/12)^(12/'Home Equity Loan Amortization'!$E$20))-1)*H444,2))</f>
        <v/>
      </c>
      <c r="F445" s="3" t="str">
        <f t="shared" si="15"/>
        <v/>
      </c>
      <c r="G445" s="1" t="str">
        <f t="shared" si="2"/>
        <v/>
      </c>
      <c r="H445" s="3" t="str">
        <f t="shared" si="3"/>
        <v/>
      </c>
    </row>
    <row r="446" spans="2:8" ht="14.5" x14ac:dyDescent="0.35">
      <c r="B446" s="1" t="str">
        <f>IF(H445="","",IF(OR(B445&gt;='Home Equity Loan Amortization'!$E$21,ROUND(H445,2)&lt;=0),"",B445+1))</f>
        <v/>
      </c>
      <c r="C446" s="11" t="str">
        <f>IF(B446="","",IF(OR('Home Equity Loan Amortization'!$E$20=26,'Home Equity Loan Amortization'!$E$20=52),IF('Home Equity Loan Amortization'!$E$20=26,IF(B446=1,'Home Equity Loan Amortization'!$I$13,C445+14),IF('Home Equity Loan Amortization'!$E$20=52,IF(B446=1,'Home Equity Loan Amortization'!$I$13,C445+7),"n/a")),IF('Home Equity Loan Amortization'!$E$20=24,DATE(YEAR('Home Equity Loan Amortization'!$I$13),MONTH('Home Equity Loan Amortization'!$I$13)+(B446-1)/2+IF(AND(DAY('Home Equity Loan Amortization'!$I$13)&gt;=15,MOD(B446,2)=0),1,0),IF(MOD(B446,2)=0,IF(DAY('Home Equity Loan Amortization'!$I$13)&gt;=15,DAY('Home Equity Loan Amortization'!$I$13)-14,DAY('Home Equity Loan Amortization'!$I$13)+14),DAY('Home Equity Loan Amortization'!$I$13))),IF(DAY(DATE(YEAR('Home Equity Loan Amortization'!$I$13),MONTH('Home Equity Loan Amortization'!$I$13)+B446-1,DAY('Home Equity Loan Amortization'!$I$13)))&lt;&gt;DAY('Home Equity Loan Amortization'!$I$13),DATE(YEAR('Home Equity Loan Amortization'!$I$13),MONTH('Home Equity Loan Amortization'!$I$13)+B446,0),DATE(YEAR('Home Equity Loan Amortization'!$I$13),MONTH('Home Equity Loan Amortization'!$I$13)+B446-1,DAY('Home Equity Loan Amortization'!$I$13))))))</f>
        <v/>
      </c>
      <c r="D446" s="12" t="str">
        <f>IF(B446="","",'Home Equity Loan Amortization'!$I$10)</f>
        <v/>
      </c>
      <c r="E446" s="3" t="str">
        <f>IF(B446="","",ROUND((((1+D446/12)^(12/'Home Equity Loan Amortization'!$E$20))-1)*H445,2))</f>
        <v/>
      </c>
      <c r="F446" s="3" t="str">
        <f t="shared" si="15"/>
        <v/>
      </c>
      <c r="G446" s="1" t="str">
        <f t="shared" si="2"/>
        <v/>
      </c>
      <c r="H446" s="3" t="str">
        <f t="shared" si="3"/>
        <v/>
      </c>
    </row>
    <row r="447" spans="2:8" ht="14.5" x14ac:dyDescent="0.35">
      <c r="B447" s="1" t="str">
        <f>IF(H446="","",IF(OR(B446&gt;='Home Equity Loan Amortization'!$E$21,ROUND(H446,2)&lt;=0),"",B446+1))</f>
        <v/>
      </c>
      <c r="C447" s="11" t="str">
        <f>IF(B447="","",IF(OR('Home Equity Loan Amortization'!$E$20=26,'Home Equity Loan Amortization'!$E$20=52),IF('Home Equity Loan Amortization'!$E$20=26,IF(B447=1,'Home Equity Loan Amortization'!$I$13,C446+14),IF('Home Equity Loan Amortization'!$E$20=52,IF(B447=1,'Home Equity Loan Amortization'!$I$13,C446+7),"n/a")),IF('Home Equity Loan Amortization'!$E$20=24,DATE(YEAR('Home Equity Loan Amortization'!$I$13),MONTH('Home Equity Loan Amortization'!$I$13)+(B447-1)/2+IF(AND(DAY('Home Equity Loan Amortization'!$I$13)&gt;=15,MOD(B447,2)=0),1,0),IF(MOD(B447,2)=0,IF(DAY('Home Equity Loan Amortization'!$I$13)&gt;=15,DAY('Home Equity Loan Amortization'!$I$13)-14,DAY('Home Equity Loan Amortization'!$I$13)+14),DAY('Home Equity Loan Amortization'!$I$13))),IF(DAY(DATE(YEAR('Home Equity Loan Amortization'!$I$13),MONTH('Home Equity Loan Amortization'!$I$13)+B447-1,DAY('Home Equity Loan Amortization'!$I$13)))&lt;&gt;DAY('Home Equity Loan Amortization'!$I$13),DATE(YEAR('Home Equity Loan Amortization'!$I$13),MONTH('Home Equity Loan Amortization'!$I$13)+B447,0),DATE(YEAR('Home Equity Loan Amortization'!$I$13),MONTH('Home Equity Loan Amortization'!$I$13)+B447-1,DAY('Home Equity Loan Amortization'!$I$13))))))</f>
        <v/>
      </c>
      <c r="D447" s="12" t="str">
        <f>IF(B447="","",'Home Equity Loan Amortization'!$I$10)</f>
        <v/>
      </c>
      <c r="E447" s="3" t="str">
        <f>IF(B447="","",ROUND((((1+D447/12)^(12/'Home Equity Loan Amortization'!$E$20))-1)*H446,2))</f>
        <v/>
      </c>
      <c r="F447" s="3" t="str">
        <f t="shared" si="15"/>
        <v/>
      </c>
      <c r="G447" s="1" t="str">
        <f t="shared" si="2"/>
        <v/>
      </c>
      <c r="H447" s="3"/>
    </row>
    <row r="448" spans="2:8" ht="14.5" x14ac:dyDescent="0.35">
      <c r="B448" s="1" t="str">
        <f>IF(H447="","",IF(OR(B447&gt;='Home Equity Loan Amortization'!$E$21,ROUND(H447,2)&lt;=0),"",B447+1))</f>
        <v/>
      </c>
      <c r="C448" s="11" t="str">
        <f>IF(B448="","",IF(OR('Home Equity Loan Amortization'!$E$20=26,'Home Equity Loan Amortization'!$E$20=52),IF('Home Equity Loan Amortization'!$E$20=26,IF(B448=1,'Home Equity Loan Amortization'!$I$13,C447+14),IF('Home Equity Loan Amortization'!$E$20=52,IF(B448=1,'Home Equity Loan Amortization'!$I$13,C447+7),"n/a")),IF('Home Equity Loan Amortization'!$E$20=24,DATE(YEAR('Home Equity Loan Amortization'!$I$13),MONTH('Home Equity Loan Amortization'!$I$13)+(B448-1)/2+IF(AND(DAY('Home Equity Loan Amortization'!$I$13)&gt;=15,MOD(B448,2)=0),1,0),IF(MOD(B448,2)=0,IF(DAY('Home Equity Loan Amortization'!$I$13)&gt;=15,DAY('Home Equity Loan Amortization'!$I$13)-14,DAY('Home Equity Loan Amortization'!$I$13)+14),DAY('Home Equity Loan Amortization'!$I$13))),IF(DAY(DATE(YEAR('Home Equity Loan Amortization'!$I$13),MONTH('Home Equity Loan Amortization'!$I$13)+B448-1,DAY('Home Equity Loan Amortization'!$I$13)))&lt;&gt;DAY('Home Equity Loan Amortization'!$I$13),DATE(YEAR('Home Equity Loan Amortization'!$I$13),MONTH('Home Equity Loan Amortization'!$I$13)+B448,0),DATE(YEAR('Home Equity Loan Amortization'!$I$13),MONTH('Home Equity Loan Amortization'!$I$13)+B448-1,DAY('Home Equity Loan Amortization'!$I$13))))))</f>
        <v/>
      </c>
      <c r="D448" s="12" t="str">
        <f>IF(B448="","",'Home Equity Loan Amortization'!$I$10)</f>
        <v/>
      </c>
      <c r="E448" s="3" t="str">
        <f>IF(B448="","",ROUND((((1+D448/12)^(12/'Home Equity Loan Amortization'!$E$20))-1)*H447,2))</f>
        <v/>
      </c>
      <c r="F448" s="3" t="str">
        <f t="shared" si="15"/>
        <v/>
      </c>
      <c r="G448" s="1" t="str">
        <f t="shared" si="2"/>
        <v/>
      </c>
      <c r="H448" s="3"/>
    </row>
    <row r="449" spans="2:8" ht="14.5" x14ac:dyDescent="0.35">
      <c r="B449" s="1" t="str">
        <f>IF(H448="","",IF(OR(B448&gt;='Home Equity Loan Amortization'!$E$21,ROUND(H448,2)&lt;=0),"",B448+1))</f>
        <v/>
      </c>
      <c r="C449" s="11" t="str">
        <f>IF(B449="","",IF(OR('Home Equity Loan Amortization'!$E$20=26,'Home Equity Loan Amortization'!$E$20=52),IF('Home Equity Loan Amortization'!$E$20=26,IF(B449=1,'Home Equity Loan Amortization'!$I$13,C448+14),IF('Home Equity Loan Amortization'!$E$20=52,IF(B449=1,'Home Equity Loan Amortization'!$I$13,C448+7),"n/a")),IF('Home Equity Loan Amortization'!$E$20=24,DATE(YEAR('Home Equity Loan Amortization'!$I$13),MONTH('Home Equity Loan Amortization'!$I$13)+(B449-1)/2+IF(AND(DAY('Home Equity Loan Amortization'!$I$13)&gt;=15,MOD(B449,2)=0),1,0),IF(MOD(B449,2)=0,IF(DAY('Home Equity Loan Amortization'!$I$13)&gt;=15,DAY('Home Equity Loan Amortization'!$I$13)-14,DAY('Home Equity Loan Amortization'!$I$13)+14),DAY('Home Equity Loan Amortization'!$I$13))),IF(DAY(DATE(YEAR('Home Equity Loan Amortization'!$I$13),MONTH('Home Equity Loan Amortization'!$I$13)+B449-1,DAY('Home Equity Loan Amortization'!$I$13)))&lt;&gt;DAY('Home Equity Loan Amortization'!$I$13),DATE(YEAR('Home Equity Loan Amortization'!$I$13),MONTH('Home Equity Loan Amortization'!$I$13)+B449,0),DATE(YEAR('Home Equity Loan Amortization'!$I$13),MONTH('Home Equity Loan Amortization'!$I$13)+B449-1,DAY('Home Equity Loan Amortization'!$I$13))))))</f>
        <v/>
      </c>
      <c r="D449" s="12" t="str">
        <f>IF(B449="","",'Home Equity Loan Amortization'!$I$10)</f>
        <v/>
      </c>
      <c r="E449" s="3" t="str">
        <f>IF(B449="","",ROUND((((1+D449/12)^(12/'Home Equity Loan Amortization'!$E$20))-1)*H448,2))</f>
        <v/>
      </c>
      <c r="F449" s="3" t="str">
        <f t="shared" si="15"/>
        <v/>
      </c>
      <c r="G449" s="1" t="str">
        <f t="shared" si="2"/>
        <v/>
      </c>
      <c r="H449" s="3"/>
    </row>
    <row r="450" spans="2:8" ht="14.5" x14ac:dyDescent="0.35">
      <c r="B450" s="1" t="str">
        <f>IF(H449="","",IF(OR(B449&gt;='Home Equity Loan Amortization'!$E$21,ROUND(H449,2)&lt;=0),"",B449+1))</f>
        <v/>
      </c>
      <c r="C450" s="11" t="str">
        <f>IF(B450="","",IF(OR('Home Equity Loan Amortization'!$E$20=26,'Home Equity Loan Amortization'!$E$20=52),IF('Home Equity Loan Amortization'!$E$20=26,IF(B450=1,'Home Equity Loan Amortization'!$I$13,C449+14),IF('Home Equity Loan Amortization'!$E$20=52,IF(B450=1,'Home Equity Loan Amortization'!$I$13,C449+7),"n/a")),IF('Home Equity Loan Amortization'!$E$20=24,DATE(YEAR('Home Equity Loan Amortization'!$I$13),MONTH('Home Equity Loan Amortization'!$I$13)+(B450-1)/2+IF(AND(DAY('Home Equity Loan Amortization'!$I$13)&gt;=15,MOD(B450,2)=0),1,0),IF(MOD(B450,2)=0,IF(DAY('Home Equity Loan Amortization'!$I$13)&gt;=15,DAY('Home Equity Loan Amortization'!$I$13)-14,DAY('Home Equity Loan Amortization'!$I$13)+14),DAY('Home Equity Loan Amortization'!$I$13))),IF(DAY(DATE(YEAR('Home Equity Loan Amortization'!$I$13),MONTH('Home Equity Loan Amortization'!$I$13)+B450-1,DAY('Home Equity Loan Amortization'!$I$13)))&lt;&gt;DAY('Home Equity Loan Amortization'!$I$13),DATE(YEAR('Home Equity Loan Amortization'!$I$13),MONTH('Home Equity Loan Amortization'!$I$13)+B450,0),DATE(YEAR('Home Equity Loan Amortization'!$I$13),MONTH('Home Equity Loan Amortization'!$I$13)+B450-1,DAY('Home Equity Loan Amortization'!$I$13))))))</f>
        <v/>
      </c>
      <c r="D450" s="12" t="str">
        <f>IF(B450="","",'Home Equity Loan Amortization'!$I$10)</f>
        <v/>
      </c>
      <c r="E450" s="3" t="str">
        <f>IF(B450="","",ROUND((((1+D450/12)^(12/'Home Equity Loan Amortization'!$E$20))-1)*H449,2))</f>
        <v/>
      </c>
      <c r="F450" s="3" t="str">
        <f t="shared" si="15"/>
        <v/>
      </c>
      <c r="G450" s="1" t="str">
        <f t="shared" si="2"/>
        <v/>
      </c>
      <c r="H450" s="3"/>
    </row>
    <row r="451" spans="2:8" ht="14.5" x14ac:dyDescent="0.35">
      <c r="B451" s="1" t="str">
        <f>IF(H450="","",IF(OR(B450&gt;='Home Equity Loan Amortization'!$E$21,ROUND(H450,2)&lt;=0),"",B450+1))</f>
        <v/>
      </c>
      <c r="C451" s="11" t="str">
        <f>IF(B451="","",IF(OR('Home Equity Loan Amortization'!$E$20=26,'Home Equity Loan Amortization'!$E$20=52),IF('Home Equity Loan Amortization'!$E$20=26,IF(B451=1,'Home Equity Loan Amortization'!$I$13,C450+14),IF('Home Equity Loan Amortization'!$E$20=52,IF(B451=1,'Home Equity Loan Amortization'!$I$13,C450+7),"n/a")),IF('Home Equity Loan Amortization'!$E$20=24,DATE(YEAR('Home Equity Loan Amortization'!$I$13),MONTH('Home Equity Loan Amortization'!$I$13)+(B451-1)/2+IF(AND(DAY('Home Equity Loan Amortization'!$I$13)&gt;=15,MOD(B451,2)=0),1,0),IF(MOD(B451,2)=0,IF(DAY('Home Equity Loan Amortization'!$I$13)&gt;=15,DAY('Home Equity Loan Amortization'!$I$13)-14,DAY('Home Equity Loan Amortization'!$I$13)+14),DAY('Home Equity Loan Amortization'!$I$13))),IF(DAY(DATE(YEAR('Home Equity Loan Amortization'!$I$13),MONTH('Home Equity Loan Amortization'!$I$13)+B451-1,DAY('Home Equity Loan Amortization'!$I$13)))&lt;&gt;DAY('Home Equity Loan Amortization'!$I$13),DATE(YEAR('Home Equity Loan Amortization'!$I$13),MONTH('Home Equity Loan Amortization'!$I$13)+B451,0),DATE(YEAR('Home Equity Loan Amortization'!$I$13),MONTH('Home Equity Loan Amortization'!$I$13)+B451-1,DAY('Home Equity Loan Amortization'!$I$13))))))</f>
        <v/>
      </c>
      <c r="D451" s="12" t="str">
        <f>IF(B451="","",'Home Equity Loan Amortization'!$I$10)</f>
        <v/>
      </c>
      <c r="E451" s="3" t="str">
        <f>IF(B451="","",ROUND((((1+D451/12)^(12/'Home Equity Loan Amortization'!$E$20))-1)*H450,2))</f>
        <v/>
      </c>
      <c r="F451" s="3" t="str">
        <f t="shared" si="15"/>
        <v/>
      </c>
      <c r="G451" s="1" t="str">
        <f t="shared" si="2"/>
        <v/>
      </c>
      <c r="H451" s="3"/>
    </row>
    <row r="452" spans="2:8" ht="14.5" x14ac:dyDescent="0.35">
      <c r="B452" s="1" t="str">
        <f>IF(H451="","",IF(OR(B451&gt;='Home Equity Loan Amortization'!$E$21,ROUND(H451,2)&lt;=0),"",B451+1))</f>
        <v/>
      </c>
      <c r="C452" s="11" t="str">
        <f>IF(B452="","",IF(OR('Home Equity Loan Amortization'!$E$20=26,'Home Equity Loan Amortization'!$E$20=52),IF('Home Equity Loan Amortization'!$E$20=26,IF(B452=1,'Home Equity Loan Amortization'!$I$13,C451+14),IF('Home Equity Loan Amortization'!$E$20=52,IF(B452=1,'Home Equity Loan Amortization'!$I$13,C451+7),"n/a")),IF('Home Equity Loan Amortization'!$E$20=24,DATE(YEAR('Home Equity Loan Amortization'!$I$13),MONTH('Home Equity Loan Amortization'!$I$13)+(B452-1)/2+IF(AND(DAY('Home Equity Loan Amortization'!$I$13)&gt;=15,MOD(B452,2)=0),1,0),IF(MOD(B452,2)=0,IF(DAY('Home Equity Loan Amortization'!$I$13)&gt;=15,DAY('Home Equity Loan Amortization'!$I$13)-14,DAY('Home Equity Loan Amortization'!$I$13)+14),DAY('Home Equity Loan Amortization'!$I$13))),IF(DAY(DATE(YEAR('Home Equity Loan Amortization'!$I$13),MONTH('Home Equity Loan Amortization'!$I$13)+B452-1,DAY('Home Equity Loan Amortization'!$I$13)))&lt;&gt;DAY('Home Equity Loan Amortization'!$I$13),DATE(YEAR('Home Equity Loan Amortization'!$I$13),MONTH('Home Equity Loan Amortization'!$I$13)+B452,0),DATE(YEAR('Home Equity Loan Amortization'!$I$13),MONTH('Home Equity Loan Amortization'!$I$13)+B452-1,DAY('Home Equity Loan Amortization'!$I$13))))))</f>
        <v/>
      </c>
      <c r="D452" s="12" t="str">
        <f>IF(B452="","",'Home Equity Loan Amortization'!$I$10)</f>
        <v/>
      </c>
      <c r="E452" s="13" t="str">
        <f>IF(B452="","",ROUND((((1+D452/12)^(12/'Home Equity Loan Amortization'!$E$20))-1)*H451,2))</f>
        <v/>
      </c>
      <c r="F452" s="3" t="str">
        <f t="shared" ref="F452:F480" si="16">IF(B452="","",IF(B452=nper,H451+E452,MIN(H451+E452,IF(D452=D451,F451,ROUND(-PMT(((1+D452/CP)^(CP/periods_per_year))-1,nper-B452+1,H451),2)))))</f>
        <v/>
      </c>
      <c r="G452" s="1" t="str">
        <f t="shared" si="2"/>
        <v/>
      </c>
      <c r="H452" s="3"/>
    </row>
    <row r="453" spans="2:8" ht="14.5" x14ac:dyDescent="0.35">
      <c r="B453" s="1" t="str">
        <f>IF(H452="","",IF(OR(B452&gt;='Home Equity Loan Amortization'!$E$21,ROUND(H452,2)&lt;=0),"",B452+1))</f>
        <v/>
      </c>
      <c r="C453" s="11" t="str">
        <f>IF(B453="","",IF(OR('Home Equity Loan Amortization'!$E$20=26,'Home Equity Loan Amortization'!$E$20=52),IF('Home Equity Loan Amortization'!$E$20=26,IF(B453=1,'Home Equity Loan Amortization'!$I$13,C452+14),IF('Home Equity Loan Amortization'!$E$20=52,IF(B453=1,'Home Equity Loan Amortization'!$I$13,C452+7),"n/a")),IF('Home Equity Loan Amortization'!$E$20=24,DATE(YEAR('Home Equity Loan Amortization'!$I$13),MONTH('Home Equity Loan Amortization'!$I$13)+(B453-1)/2+IF(AND(DAY('Home Equity Loan Amortization'!$I$13)&gt;=15,MOD(B453,2)=0),1,0),IF(MOD(B453,2)=0,IF(DAY('Home Equity Loan Amortization'!$I$13)&gt;=15,DAY('Home Equity Loan Amortization'!$I$13)-14,DAY('Home Equity Loan Amortization'!$I$13)+14),DAY('Home Equity Loan Amortization'!$I$13))),IF(DAY(DATE(YEAR('Home Equity Loan Amortization'!$I$13),MONTH('Home Equity Loan Amortization'!$I$13)+B453-1,DAY('Home Equity Loan Amortization'!$I$13)))&lt;&gt;DAY('Home Equity Loan Amortization'!$I$13),DATE(YEAR('Home Equity Loan Amortization'!$I$13),MONTH('Home Equity Loan Amortization'!$I$13)+B453,0),DATE(YEAR('Home Equity Loan Amortization'!$I$13),MONTH('Home Equity Loan Amortization'!$I$13)+B453-1,DAY('Home Equity Loan Amortization'!$I$13))))))</f>
        <v/>
      </c>
      <c r="D453" s="12" t="str">
        <f>IF(B453="","",'Home Equity Loan Amortization'!$I$10)</f>
        <v/>
      </c>
      <c r="E453" s="13" t="str">
        <f>IF(B453="","",ROUND((((1+D453/12)^(12/'Home Equity Loan Amortization'!$E$20))-1)*H452,2))</f>
        <v/>
      </c>
      <c r="F453" s="3" t="str">
        <f t="shared" si="16"/>
        <v/>
      </c>
      <c r="G453" s="1" t="str">
        <f t="shared" si="2"/>
        <v/>
      </c>
      <c r="H453" s="3"/>
    </row>
    <row r="454" spans="2:8" ht="14.5" x14ac:dyDescent="0.35">
      <c r="B454" s="1" t="str">
        <f>IF(H453="","",IF(OR(B453&gt;='Home Equity Loan Amortization'!$E$21,ROUND(H453,2)&lt;=0),"",B453+1))</f>
        <v/>
      </c>
      <c r="C454" s="11" t="str">
        <f>IF(B454="","",IF(OR('Home Equity Loan Amortization'!$E$20=26,'Home Equity Loan Amortization'!$E$20=52),IF('Home Equity Loan Amortization'!$E$20=26,IF(B454=1,'Home Equity Loan Amortization'!$I$13,C453+14),IF('Home Equity Loan Amortization'!$E$20=52,IF(B454=1,'Home Equity Loan Amortization'!$I$13,C453+7),"n/a")),IF('Home Equity Loan Amortization'!$E$20=24,DATE(YEAR('Home Equity Loan Amortization'!$I$13),MONTH('Home Equity Loan Amortization'!$I$13)+(B454-1)/2+IF(AND(DAY('Home Equity Loan Amortization'!$I$13)&gt;=15,MOD(B454,2)=0),1,0),IF(MOD(B454,2)=0,IF(DAY('Home Equity Loan Amortization'!$I$13)&gt;=15,DAY('Home Equity Loan Amortization'!$I$13)-14,DAY('Home Equity Loan Amortization'!$I$13)+14),DAY('Home Equity Loan Amortization'!$I$13))),IF(DAY(DATE(YEAR('Home Equity Loan Amortization'!$I$13),MONTH('Home Equity Loan Amortization'!$I$13)+B454-1,DAY('Home Equity Loan Amortization'!$I$13)))&lt;&gt;DAY('Home Equity Loan Amortization'!$I$13),DATE(YEAR('Home Equity Loan Amortization'!$I$13),MONTH('Home Equity Loan Amortization'!$I$13)+B454,0),DATE(YEAR('Home Equity Loan Amortization'!$I$13),MONTH('Home Equity Loan Amortization'!$I$13)+B454-1,DAY('Home Equity Loan Amortization'!$I$13))))))</f>
        <v/>
      </c>
      <c r="D454" s="12" t="str">
        <f>IF(B454="","",'Home Equity Loan Amortization'!$I$10)</f>
        <v/>
      </c>
      <c r="E454" s="13" t="str">
        <f>IF(B454="","",ROUND((((1+D454/12)^(12/'Home Equity Loan Amortization'!$E$20))-1)*H453,2))</f>
        <v/>
      </c>
      <c r="F454" s="3" t="str">
        <f t="shared" si="16"/>
        <v/>
      </c>
      <c r="G454" s="1" t="str">
        <f t="shared" si="2"/>
        <v/>
      </c>
      <c r="H454" s="3"/>
    </row>
    <row r="455" spans="2:8" ht="14.5" x14ac:dyDescent="0.35">
      <c r="B455" s="1" t="str">
        <f>IF(H454="","",IF(OR(B454&gt;='Home Equity Loan Amortization'!$E$21,ROUND(H454,2)&lt;=0),"",B454+1))</f>
        <v/>
      </c>
      <c r="C455" s="11" t="str">
        <f>IF(B455="","",IF(OR('Home Equity Loan Amortization'!$E$20=26,'Home Equity Loan Amortization'!$E$20=52),IF('Home Equity Loan Amortization'!$E$20=26,IF(B455=1,'Home Equity Loan Amortization'!$I$13,C454+14),IF('Home Equity Loan Amortization'!$E$20=52,IF(B455=1,'Home Equity Loan Amortization'!$I$13,C454+7),"n/a")),IF('Home Equity Loan Amortization'!$E$20=24,DATE(YEAR('Home Equity Loan Amortization'!$I$13),MONTH('Home Equity Loan Amortization'!$I$13)+(B455-1)/2+IF(AND(DAY('Home Equity Loan Amortization'!$I$13)&gt;=15,MOD(B455,2)=0),1,0),IF(MOD(B455,2)=0,IF(DAY('Home Equity Loan Amortization'!$I$13)&gt;=15,DAY('Home Equity Loan Amortization'!$I$13)-14,DAY('Home Equity Loan Amortization'!$I$13)+14),DAY('Home Equity Loan Amortization'!$I$13))),IF(DAY(DATE(YEAR('Home Equity Loan Amortization'!$I$13),MONTH('Home Equity Loan Amortization'!$I$13)+B455-1,DAY('Home Equity Loan Amortization'!$I$13)))&lt;&gt;DAY('Home Equity Loan Amortization'!$I$13),DATE(YEAR('Home Equity Loan Amortization'!$I$13),MONTH('Home Equity Loan Amortization'!$I$13)+B455,0),DATE(YEAR('Home Equity Loan Amortization'!$I$13),MONTH('Home Equity Loan Amortization'!$I$13)+B455-1,DAY('Home Equity Loan Amortization'!$I$13))))))</f>
        <v/>
      </c>
      <c r="D455" s="12" t="str">
        <f>IF(B455="","",'Home Equity Loan Amortization'!$I$10)</f>
        <v/>
      </c>
      <c r="E455" s="13" t="str">
        <f>IF(B455="","",ROUND((((1+D455/12)^(12/'Home Equity Loan Amortization'!$E$20))-1)*H454,2))</f>
        <v/>
      </c>
      <c r="F455" s="3" t="str">
        <f t="shared" si="16"/>
        <v/>
      </c>
      <c r="G455" s="1" t="str">
        <f t="shared" si="2"/>
        <v/>
      </c>
      <c r="H455" s="3"/>
    </row>
    <row r="456" spans="2:8" ht="14.5" x14ac:dyDescent="0.35">
      <c r="B456" s="1" t="str">
        <f>IF(H455="","",IF(OR(B455&gt;='Home Equity Loan Amortization'!$E$21,ROUND(H455,2)&lt;=0),"",B455+1))</f>
        <v/>
      </c>
      <c r="C456" s="11" t="str">
        <f>IF(B456="","",IF(OR('Home Equity Loan Amortization'!$E$20=26,'Home Equity Loan Amortization'!$E$20=52),IF('Home Equity Loan Amortization'!$E$20=26,IF(B456=1,'Home Equity Loan Amortization'!$I$13,C455+14),IF('Home Equity Loan Amortization'!$E$20=52,IF(B456=1,'Home Equity Loan Amortization'!$I$13,C455+7),"n/a")),IF('Home Equity Loan Amortization'!$E$20=24,DATE(YEAR('Home Equity Loan Amortization'!$I$13),MONTH('Home Equity Loan Amortization'!$I$13)+(B456-1)/2+IF(AND(DAY('Home Equity Loan Amortization'!$I$13)&gt;=15,MOD(B456,2)=0),1,0),IF(MOD(B456,2)=0,IF(DAY('Home Equity Loan Amortization'!$I$13)&gt;=15,DAY('Home Equity Loan Amortization'!$I$13)-14,DAY('Home Equity Loan Amortization'!$I$13)+14),DAY('Home Equity Loan Amortization'!$I$13))),IF(DAY(DATE(YEAR('Home Equity Loan Amortization'!$I$13),MONTH('Home Equity Loan Amortization'!$I$13)+B456-1,DAY('Home Equity Loan Amortization'!$I$13)))&lt;&gt;DAY('Home Equity Loan Amortization'!$I$13),DATE(YEAR('Home Equity Loan Amortization'!$I$13),MONTH('Home Equity Loan Amortization'!$I$13)+B456,0),DATE(YEAR('Home Equity Loan Amortization'!$I$13),MONTH('Home Equity Loan Amortization'!$I$13)+B456-1,DAY('Home Equity Loan Amortization'!$I$13))))))</f>
        <v/>
      </c>
      <c r="D456" s="12" t="str">
        <f>IF(B456="","",'Home Equity Loan Amortization'!$I$10)</f>
        <v/>
      </c>
      <c r="E456" s="13" t="str">
        <f>IF(B456="","",ROUND((((1+D456/12)^(12/'Home Equity Loan Amortization'!$E$20))-1)*H455,2))</f>
        <v/>
      </c>
      <c r="F456" s="3" t="str">
        <f t="shared" si="16"/>
        <v/>
      </c>
      <c r="G456" s="1" t="str">
        <f t="shared" si="2"/>
        <v/>
      </c>
      <c r="H456" s="3"/>
    </row>
    <row r="457" spans="2:8" ht="14.5" x14ac:dyDescent="0.35">
      <c r="B457" s="1" t="str">
        <f>IF(H456="","",IF(OR(B456&gt;='Home Equity Loan Amortization'!$E$21,ROUND(H456,2)&lt;=0),"",B456+1))</f>
        <v/>
      </c>
      <c r="C457" s="11" t="str">
        <f>IF(B457="","",IF(OR('Home Equity Loan Amortization'!$E$20=26,'Home Equity Loan Amortization'!$E$20=52),IF('Home Equity Loan Amortization'!$E$20=26,IF(B457=1,'Home Equity Loan Amortization'!$I$13,C456+14),IF('Home Equity Loan Amortization'!$E$20=52,IF(B457=1,'Home Equity Loan Amortization'!$I$13,C456+7),"n/a")),IF('Home Equity Loan Amortization'!$E$20=24,DATE(YEAR('Home Equity Loan Amortization'!$I$13),MONTH('Home Equity Loan Amortization'!$I$13)+(B457-1)/2+IF(AND(DAY('Home Equity Loan Amortization'!$I$13)&gt;=15,MOD(B457,2)=0),1,0),IF(MOD(B457,2)=0,IF(DAY('Home Equity Loan Amortization'!$I$13)&gt;=15,DAY('Home Equity Loan Amortization'!$I$13)-14,DAY('Home Equity Loan Amortization'!$I$13)+14),DAY('Home Equity Loan Amortization'!$I$13))),IF(DAY(DATE(YEAR('Home Equity Loan Amortization'!$I$13),MONTH('Home Equity Loan Amortization'!$I$13)+B457-1,DAY('Home Equity Loan Amortization'!$I$13)))&lt;&gt;DAY('Home Equity Loan Amortization'!$I$13),DATE(YEAR('Home Equity Loan Amortization'!$I$13),MONTH('Home Equity Loan Amortization'!$I$13)+B457,0),DATE(YEAR('Home Equity Loan Amortization'!$I$13),MONTH('Home Equity Loan Amortization'!$I$13)+B457-1,DAY('Home Equity Loan Amortization'!$I$13))))))</f>
        <v/>
      </c>
      <c r="D457" s="12" t="str">
        <f>IF(B457="","",'Home Equity Loan Amortization'!$I$10)</f>
        <v/>
      </c>
      <c r="E457" s="13" t="str">
        <f>IF(B457="","",ROUND((((1+D457/12)^(12/'Home Equity Loan Amortization'!$E$20))-1)*H456,2))</f>
        <v/>
      </c>
      <c r="F457" s="3" t="str">
        <f t="shared" si="16"/>
        <v/>
      </c>
      <c r="G457" s="1" t="str">
        <f t="shared" si="2"/>
        <v/>
      </c>
      <c r="H457" s="3"/>
    </row>
    <row r="458" spans="2:8" ht="14.5" x14ac:dyDescent="0.35">
      <c r="B458" s="1" t="str">
        <f>IF(H457="","",IF(OR(B457&gt;='Home Equity Loan Amortization'!$E$21,ROUND(H457,2)&lt;=0),"",B457+1))</f>
        <v/>
      </c>
      <c r="C458" s="11" t="str">
        <f>IF(B458="","",IF(OR('Home Equity Loan Amortization'!$E$20=26,'Home Equity Loan Amortization'!$E$20=52),IF('Home Equity Loan Amortization'!$E$20=26,IF(B458=1,'Home Equity Loan Amortization'!$I$13,C457+14),IF('Home Equity Loan Amortization'!$E$20=52,IF(B458=1,'Home Equity Loan Amortization'!$I$13,C457+7),"n/a")),IF('Home Equity Loan Amortization'!$E$20=24,DATE(YEAR('Home Equity Loan Amortization'!$I$13),MONTH('Home Equity Loan Amortization'!$I$13)+(B458-1)/2+IF(AND(DAY('Home Equity Loan Amortization'!$I$13)&gt;=15,MOD(B458,2)=0),1,0),IF(MOD(B458,2)=0,IF(DAY('Home Equity Loan Amortization'!$I$13)&gt;=15,DAY('Home Equity Loan Amortization'!$I$13)-14,DAY('Home Equity Loan Amortization'!$I$13)+14),DAY('Home Equity Loan Amortization'!$I$13))),IF(DAY(DATE(YEAR('Home Equity Loan Amortization'!$I$13),MONTH('Home Equity Loan Amortization'!$I$13)+B458-1,DAY('Home Equity Loan Amortization'!$I$13)))&lt;&gt;DAY('Home Equity Loan Amortization'!$I$13),DATE(YEAR('Home Equity Loan Amortization'!$I$13),MONTH('Home Equity Loan Amortization'!$I$13)+B458,0),DATE(YEAR('Home Equity Loan Amortization'!$I$13),MONTH('Home Equity Loan Amortization'!$I$13)+B458-1,DAY('Home Equity Loan Amortization'!$I$13))))))</f>
        <v/>
      </c>
      <c r="D458" s="12" t="str">
        <f>IF(B458="","",'Home Equity Loan Amortization'!$I$10)</f>
        <v/>
      </c>
      <c r="E458" s="13" t="str">
        <f>IF(B458="","",ROUND((((1+D458/12)^(12/'Home Equity Loan Amortization'!$E$20))-1)*H457,2))</f>
        <v/>
      </c>
      <c r="F458" s="3" t="str">
        <f t="shared" si="16"/>
        <v/>
      </c>
      <c r="G458" s="1" t="str">
        <f t="shared" si="2"/>
        <v/>
      </c>
      <c r="H458" s="3"/>
    </row>
    <row r="459" spans="2:8" ht="14.5" x14ac:dyDescent="0.35">
      <c r="B459" s="1" t="str">
        <f>IF(H458="","",IF(OR(B458&gt;='Home Equity Loan Amortization'!$E$21,ROUND(H458,2)&lt;=0),"",B458+1))</f>
        <v/>
      </c>
      <c r="C459" s="11" t="str">
        <f>IF(B459="","",IF(OR('Home Equity Loan Amortization'!$E$20=26,'Home Equity Loan Amortization'!$E$20=52),IF('Home Equity Loan Amortization'!$E$20=26,IF(B459=1,'Home Equity Loan Amortization'!$I$13,C458+14),IF('Home Equity Loan Amortization'!$E$20=52,IF(B459=1,'Home Equity Loan Amortization'!$I$13,C458+7),"n/a")),IF('Home Equity Loan Amortization'!$E$20=24,DATE(YEAR('Home Equity Loan Amortization'!$I$13),MONTH('Home Equity Loan Amortization'!$I$13)+(B459-1)/2+IF(AND(DAY('Home Equity Loan Amortization'!$I$13)&gt;=15,MOD(B459,2)=0),1,0),IF(MOD(B459,2)=0,IF(DAY('Home Equity Loan Amortization'!$I$13)&gt;=15,DAY('Home Equity Loan Amortization'!$I$13)-14,DAY('Home Equity Loan Amortization'!$I$13)+14),DAY('Home Equity Loan Amortization'!$I$13))),IF(DAY(DATE(YEAR('Home Equity Loan Amortization'!$I$13),MONTH('Home Equity Loan Amortization'!$I$13)+B459-1,DAY('Home Equity Loan Amortization'!$I$13)))&lt;&gt;DAY('Home Equity Loan Amortization'!$I$13),DATE(YEAR('Home Equity Loan Amortization'!$I$13),MONTH('Home Equity Loan Amortization'!$I$13)+B459,0),DATE(YEAR('Home Equity Loan Amortization'!$I$13),MONTH('Home Equity Loan Amortization'!$I$13)+B459-1,DAY('Home Equity Loan Amortization'!$I$13))))))</f>
        <v/>
      </c>
      <c r="D459" s="12" t="str">
        <f>IF(B459="","",'Home Equity Loan Amortization'!$I$10)</f>
        <v/>
      </c>
      <c r="E459" s="13" t="str">
        <f>IF(B459="","",ROUND((((1+D459/12)^(12/'Home Equity Loan Amortization'!$E$20))-1)*H458,2))</f>
        <v/>
      </c>
      <c r="F459" s="3" t="str">
        <f t="shared" si="16"/>
        <v/>
      </c>
      <c r="G459" s="1" t="str">
        <f t="shared" si="2"/>
        <v/>
      </c>
      <c r="H459" s="3"/>
    </row>
    <row r="460" spans="2:8" ht="14.5" x14ac:dyDescent="0.35">
      <c r="B460" s="1" t="str">
        <f>IF(H459="","",IF(OR(B459&gt;='Home Equity Loan Amortization'!$E$21,ROUND(H459,2)&lt;=0),"",B459+1))</f>
        <v/>
      </c>
      <c r="C460" s="11" t="str">
        <f>IF(B460="","",IF(OR('Home Equity Loan Amortization'!$E$20=26,'Home Equity Loan Amortization'!$E$20=52),IF('Home Equity Loan Amortization'!$E$20=26,IF(B460=1,'Home Equity Loan Amortization'!$I$13,C459+14),IF('Home Equity Loan Amortization'!$E$20=52,IF(B460=1,'Home Equity Loan Amortization'!$I$13,C459+7),"n/a")),IF('Home Equity Loan Amortization'!$E$20=24,DATE(YEAR('Home Equity Loan Amortization'!$I$13),MONTH('Home Equity Loan Amortization'!$I$13)+(B460-1)/2+IF(AND(DAY('Home Equity Loan Amortization'!$I$13)&gt;=15,MOD(B460,2)=0),1,0),IF(MOD(B460,2)=0,IF(DAY('Home Equity Loan Amortization'!$I$13)&gt;=15,DAY('Home Equity Loan Amortization'!$I$13)-14,DAY('Home Equity Loan Amortization'!$I$13)+14),DAY('Home Equity Loan Amortization'!$I$13))),IF(DAY(DATE(YEAR('Home Equity Loan Amortization'!$I$13),MONTH('Home Equity Loan Amortization'!$I$13)+B460-1,DAY('Home Equity Loan Amortization'!$I$13)))&lt;&gt;DAY('Home Equity Loan Amortization'!$I$13),DATE(YEAR('Home Equity Loan Amortization'!$I$13),MONTH('Home Equity Loan Amortization'!$I$13)+B460,0),DATE(YEAR('Home Equity Loan Amortization'!$I$13),MONTH('Home Equity Loan Amortization'!$I$13)+B460-1,DAY('Home Equity Loan Amortization'!$I$13))))))</f>
        <v/>
      </c>
      <c r="D460" s="12" t="str">
        <f>IF(B460="","",'Home Equity Loan Amortization'!$I$10)</f>
        <v/>
      </c>
      <c r="E460" s="13" t="str">
        <f>IF(B460="","",ROUND((((1+D460/12)^(12/'Home Equity Loan Amortization'!$E$20))-1)*H459,2))</f>
        <v/>
      </c>
      <c r="F460" s="3" t="str">
        <f t="shared" si="16"/>
        <v/>
      </c>
      <c r="G460" s="1" t="str">
        <f t="shared" si="2"/>
        <v/>
      </c>
      <c r="H460" s="3"/>
    </row>
    <row r="461" spans="2:8" ht="14.5" x14ac:dyDescent="0.35">
      <c r="B461" s="1" t="str">
        <f>IF(H460="","",IF(OR(B460&gt;='Home Equity Loan Amortization'!$E$21,ROUND(H460,2)&lt;=0),"",B460+1))</f>
        <v/>
      </c>
      <c r="C461" s="11" t="str">
        <f>IF(B461="","",IF(OR('Home Equity Loan Amortization'!$E$20=26,'Home Equity Loan Amortization'!$E$20=52),IF('Home Equity Loan Amortization'!$E$20=26,IF(B461=1,'Home Equity Loan Amortization'!$I$13,C460+14),IF('Home Equity Loan Amortization'!$E$20=52,IF(B461=1,'Home Equity Loan Amortization'!$I$13,C460+7),"n/a")),IF('Home Equity Loan Amortization'!$E$20=24,DATE(YEAR('Home Equity Loan Amortization'!$I$13),MONTH('Home Equity Loan Amortization'!$I$13)+(B461-1)/2+IF(AND(DAY('Home Equity Loan Amortization'!$I$13)&gt;=15,MOD(B461,2)=0),1,0),IF(MOD(B461,2)=0,IF(DAY('Home Equity Loan Amortization'!$I$13)&gt;=15,DAY('Home Equity Loan Amortization'!$I$13)-14,DAY('Home Equity Loan Amortization'!$I$13)+14),DAY('Home Equity Loan Amortization'!$I$13))),IF(DAY(DATE(YEAR('Home Equity Loan Amortization'!$I$13),MONTH('Home Equity Loan Amortization'!$I$13)+B461-1,DAY('Home Equity Loan Amortization'!$I$13)))&lt;&gt;DAY('Home Equity Loan Amortization'!$I$13),DATE(YEAR('Home Equity Loan Amortization'!$I$13),MONTH('Home Equity Loan Amortization'!$I$13)+B461,0),DATE(YEAR('Home Equity Loan Amortization'!$I$13),MONTH('Home Equity Loan Amortization'!$I$13)+B461-1,DAY('Home Equity Loan Amortization'!$I$13))))))</f>
        <v/>
      </c>
      <c r="D461" s="12" t="str">
        <f>IF(B461="","",'Home Equity Loan Amortization'!$I$10)</f>
        <v/>
      </c>
      <c r="E461" s="13" t="str">
        <f>IF(B461="","",ROUND((((1+D461/12)^(12/'Home Equity Loan Amortization'!$E$20))-1)*H460,2))</f>
        <v/>
      </c>
      <c r="F461" s="3" t="str">
        <f t="shared" si="16"/>
        <v/>
      </c>
      <c r="G461" s="1" t="str">
        <f t="shared" si="2"/>
        <v/>
      </c>
      <c r="H461" s="3"/>
    </row>
    <row r="462" spans="2:8" ht="14.5" x14ac:dyDescent="0.35">
      <c r="C462" s="1"/>
      <c r="D462" s="1"/>
      <c r="E462" s="1"/>
      <c r="F462" s="3" t="str">
        <f t="shared" si="16"/>
        <v/>
      </c>
      <c r="G462" s="1" t="str">
        <f t="shared" si="2"/>
        <v/>
      </c>
      <c r="H462" s="3"/>
    </row>
    <row r="463" spans="2:8" ht="14.5" x14ac:dyDescent="0.35">
      <c r="C463" s="1"/>
      <c r="D463" s="1"/>
      <c r="E463" s="1"/>
      <c r="F463" s="3" t="str">
        <f t="shared" si="16"/>
        <v/>
      </c>
      <c r="G463" s="1" t="str">
        <f t="shared" si="2"/>
        <v/>
      </c>
      <c r="H463" s="3"/>
    </row>
    <row r="464" spans="2:8" ht="14.5" x14ac:dyDescent="0.35">
      <c r="C464" s="1"/>
      <c r="D464" s="1"/>
      <c r="E464" s="1"/>
      <c r="F464" s="3" t="str">
        <f t="shared" si="16"/>
        <v/>
      </c>
      <c r="G464" s="1" t="str">
        <f t="shared" si="2"/>
        <v/>
      </c>
      <c r="H464" s="3"/>
    </row>
    <row r="465" spans="3:8" ht="14.5" x14ac:dyDescent="0.35">
      <c r="C465" s="1"/>
      <c r="D465" s="1"/>
      <c r="E465" s="1"/>
      <c r="F465" s="3" t="str">
        <f t="shared" si="16"/>
        <v/>
      </c>
      <c r="G465" s="1" t="str">
        <f t="shared" si="2"/>
        <v/>
      </c>
      <c r="H465" s="3"/>
    </row>
    <row r="466" spans="3:8" ht="14.5" x14ac:dyDescent="0.35">
      <c r="C466" s="1"/>
      <c r="D466" s="1"/>
      <c r="E466" s="1"/>
      <c r="F466" s="3" t="str">
        <f t="shared" si="16"/>
        <v/>
      </c>
      <c r="G466" s="1" t="str">
        <f t="shared" si="2"/>
        <v/>
      </c>
      <c r="H466" s="3"/>
    </row>
    <row r="467" spans="3:8" ht="14.5" x14ac:dyDescent="0.35">
      <c r="C467" s="1"/>
      <c r="D467" s="1"/>
      <c r="E467" s="1"/>
      <c r="F467" s="3" t="str">
        <f t="shared" si="16"/>
        <v/>
      </c>
      <c r="G467" s="1" t="str">
        <f t="shared" si="2"/>
        <v/>
      </c>
      <c r="H467" s="3"/>
    </row>
    <row r="468" spans="3:8" ht="14.5" x14ac:dyDescent="0.35">
      <c r="C468" s="1"/>
      <c r="D468" s="1"/>
      <c r="E468" s="1"/>
      <c r="F468" s="3" t="str">
        <f t="shared" si="16"/>
        <v/>
      </c>
      <c r="G468" s="1" t="str">
        <f t="shared" si="2"/>
        <v/>
      </c>
      <c r="H468" s="3"/>
    </row>
    <row r="469" spans="3:8" ht="14.5" x14ac:dyDescent="0.35">
      <c r="C469" s="1"/>
      <c r="D469" s="1"/>
      <c r="E469" s="1"/>
      <c r="F469" s="3" t="str">
        <f t="shared" si="16"/>
        <v/>
      </c>
      <c r="G469" s="1" t="str">
        <f t="shared" si="2"/>
        <v/>
      </c>
      <c r="H469" s="3"/>
    </row>
    <row r="470" spans="3:8" ht="14.5" x14ac:dyDescent="0.35">
      <c r="C470" s="1"/>
      <c r="D470" s="1"/>
      <c r="E470" s="1"/>
      <c r="F470" s="3" t="str">
        <f t="shared" si="16"/>
        <v/>
      </c>
      <c r="G470" s="1" t="str">
        <f t="shared" si="2"/>
        <v/>
      </c>
      <c r="H470" s="3"/>
    </row>
    <row r="471" spans="3:8" ht="14.5" x14ac:dyDescent="0.35">
      <c r="C471" s="1"/>
      <c r="D471" s="1"/>
      <c r="E471" s="1"/>
      <c r="F471" s="3" t="str">
        <f t="shared" si="16"/>
        <v/>
      </c>
      <c r="G471" s="1" t="str">
        <f t="shared" si="2"/>
        <v/>
      </c>
      <c r="H471" s="3"/>
    </row>
    <row r="472" spans="3:8" ht="14.5" x14ac:dyDescent="0.35">
      <c r="C472" s="1"/>
      <c r="D472" s="1"/>
      <c r="E472" s="1"/>
      <c r="F472" s="3" t="str">
        <f t="shared" si="16"/>
        <v/>
      </c>
      <c r="G472" s="1" t="str">
        <f t="shared" si="2"/>
        <v/>
      </c>
      <c r="H472" s="3"/>
    </row>
    <row r="473" spans="3:8" ht="14.5" x14ac:dyDescent="0.35">
      <c r="C473" s="1"/>
      <c r="D473" s="1"/>
      <c r="E473" s="1"/>
      <c r="F473" s="3" t="str">
        <f t="shared" si="16"/>
        <v/>
      </c>
      <c r="G473" s="1" t="str">
        <f t="shared" si="2"/>
        <v/>
      </c>
      <c r="H473" s="3"/>
    </row>
    <row r="474" spans="3:8" ht="14.5" x14ac:dyDescent="0.35">
      <c r="C474" s="1"/>
      <c r="D474" s="1"/>
      <c r="E474" s="1"/>
      <c r="F474" s="3" t="str">
        <f t="shared" si="16"/>
        <v/>
      </c>
      <c r="G474" s="1" t="str">
        <f t="shared" si="2"/>
        <v/>
      </c>
      <c r="H474" s="3"/>
    </row>
    <row r="475" spans="3:8" ht="14.5" x14ac:dyDescent="0.35">
      <c r="C475" s="1"/>
      <c r="D475" s="1"/>
      <c r="E475" s="1"/>
      <c r="F475" s="3" t="str">
        <f t="shared" si="16"/>
        <v/>
      </c>
      <c r="G475" s="1" t="str">
        <f t="shared" si="2"/>
        <v/>
      </c>
      <c r="H475" s="3"/>
    </row>
    <row r="476" spans="3:8" ht="14.5" x14ac:dyDescent="0.35">
      <c r="C476" s="1"/>
      <c r="D476" s="1"/>
      <c r="E476" s="1"/>
      <c r="F476" s="3" t="str">
        <f t="shared" si="16"/>
        <v/>
      </c>
      <c r="G476" s="1" t="str">
        <f t="shared" si="2"/>
        <v/>
      </c>
      <c r="H476" s="3"/>
    </row>
    <row r="477" spans="3:8" ht="14.5" x14ac:dyDescent="0.35">
      <c r="C477" s="1"/>
      <c r="D477" s="1"/>
      <c r="E477" s="1"/>
      <c r="F477" s="3" t="str">
        <f t="shared" si="16"/>
        <v/>
      </c>
      <c r="G477" s="1"/>
      <c r="H477" s="3"/>
    </row>
    <row r="478" spans="3:8" ht="14.5" x14ac:dyDescent="0.35">
      <c r="C478" s="1"/>
      <c r="D478" s="1"/>
      <c r="E478" s="1"/>
      <c r="F478" s="3" t="str">
        <f t="shared" si="16"/>
        <v/>
      </c>
      <c r="G478" s="1"/>
      <c r="H478" s="3"/>
    </row>
    <row r="479" spans="3:8" ht="14.5" x14ac:dyDescent="0.35">
      <c r="C479" s="1"/>
      <c r="D479" s="1"/>
      <c r="E479" s="1"/>
      <c r="F479" s="3" t="str">
        <f t="shared" si="16"/>
        <v/>
      </c>
      <c r="G479" s="1"/>
      <c r="H479" s="3"/>
    </row>
    <row r="480" spans="3:8" ht="14.5" x14ac:dyDescent="0.35">
      <c r="C480" s="1"/>
      <c r="D480" s="1"/>
      <c r="E480" s="1"/>
      <c r="F480" s="3" t="str">
        <f t="shared" si="16"/>
        <v/>
      </c>
      <c r="G480" s="1"/>
      <c r="H480" s="3"/>
    </row>
    <row r="481" spans="3:8" ht="14.5" x14ac:dyDescent="0.35">
      <c r="C481" s="1"/>
      <c r="D481" s="1"/>
      <c r="E481" s="1"/>
      <c r="F481" s="1"/>
      <c r="G481" s="1"/>
      <c r="H481" s="3"/>
    </row>
    <row r="482" spans="3:8" ht="14.5" x14ac:dyDescent="0.35">
      <c r="C482" s="1"/>
      <c r="D482" s="1"/>
      <c r="E482" s="1"/>
      <c r="F482" s="1"/>
      <c r="G482" s="1"/>
      <c r="H482" s="3"/>
    </row>
    <row r="483" spans="3:8" ht="14.5" x14ac:dyDescent="0.35">
      <c r="C483" s="1"/>
      <c r="D483" s="1"/>
      <c r="E483" s="1"/>
      <c r="F483" s="1"/>
      <c r="G483" s="1"/>
      <c r="H483" s="3"/>
    </row>
    <row r="484" spans="3:8" ht="14.5" x14ac:dyDescent="0.35">
      <c r="C484" s="1"/>
      <c r="D484" s="1"/>
      <c r="E484" s="1"/>
      <c r="F484" s="1"/>
      <c r="G484" s="1"/>
      <c r="H484" s="3"/>
    </row>
    <row r="485" spans="3:8" ht="14.5" x14ac:dyDescent="0.35">
      <c r="C485" s="1"/>
      <c r="D485" s="1"/>
      <c r="E485" s="1"/>
      <c r="F485" s="1"/>
      <c r="G485" s="1"/>
      <c r="H485" s="3"/>
    </row>
    <row r="486" spans="3:8" ht="14.5" x14ac:dyDescent="0.35">
      <c r="C486" s="1"/>
      <c r="D486" s="1"/>
      <c r="E486" s="1"/>
      <c r="F486" s="1"/>
      <c r="G486" s="1"/>
      <c r="H486" s="3"/>
    </row>
    <row r="487" spans="3:8" ht="14.5" x14ac:dyDescent="0.35">
      <c r="C487" s="1"/>
      <c r="D487" s="1"/>
      <c r="E487" s="1"/>
      <c r="F487" s="1"/>
      <c r="G487" s="1"/>
      <c r="H487" s="3"/>
    </row>
    <row r="488" spans="3:8" ht="14.5" x14ac:dyDescent="0.35">
      <c r="C488" s="1"/>
      <c r="D488" s="1"/>
      <c r="E488" s="1"/>
      <c r="F488" s="1"/>
      <c r="G488" s="1"/>
      <c r="H488" s="3"/>
    </row>
    <row r="489" spans="3:8" ht="14.5" x14ac:dyDescent="0.35">
      <c r="C489" s="1"/>
      <c r="D489" s="1"/>
      <c r="E489" s="1"/>
      <c r="F489" s="1"/>
      <c r="G489" s="1"/>
      <c r="H489" s="3"/>
    </row>
    <row r="490" spans="3:8" ht="14.5" x14ac:dyDescent="0.35">
      <c r="C490" s="1"/>
      <c r="D490" s="1"/>
      <c r="E490" s="1"/>
      <c r="F490" s="1"/>
      <c r="G490" s="1"/>
      <c r="H490" s="3"/>
    </row>
    <row r="491" spans="3:8" ht="14.5" x14ac:dyDescent="0.35">
      <c r="C491" s="1"/>
      <c r="D491" s="1"/>
      <c r="E491" s="1"/>
      <c r="F491" s="1"/>
      <c r="G491" s="1"/>
      <c r="H491" s="3"/>
    </row>
    <row r="492" spans="3:8" ht="14.5" x14ac:dyDescent="0.35">
      <c r="C492" s="1"/>
      <c r="D492" s="1"/>
      <c r="E492" s="1"/>
      <c r="F492" s="1"/>
      <c r="G492" s="1"/>
      <c r="H492" s="3"/>
    </row>
    <row r="493" spans="3:8" ht="14.5" x14ac:dyDescent="0.35">
      <c r="C493" s="1"/>
      <c r="D493" s="1"/>
      <c r="E493" s="1"/>
      <c r="F493" s="1"/>
      <c r="G493" s="1"/>
      <c r="H493" s="3"/>
    </row>
    <row r="494" spans="3:8" ht="14.5" x14ac:dyDescent="0.35">
      <c r="C494" s="1"/>
      <c r="D494" s="1"/>
      <c r="E494" s="1"/>
      <c r="F494" s="1"/>
      <c r="G494" s="1"/>
      <c r="H494" s="3"/>
    </row>
    <row r="495" spans="3:8" ht="14.5" x14ac:dyDescent="0.35">
      <c r="C495" s="1"/>
      <c r="D495" s="1"/>
      <c r="E495" s="1"/>
      <c r="F495" s="1"/>
      <c r="G495" s="1"/>
      <c r="H495" s="3"/>
    </row>
    <row r="496" spans="3:8" ht="14.5" x14ac:dyDescent="0.35">
      <c r="C496" s="1"/>
      <c r="D496" s="1"/>
      <c r="E496" s="1"/>
      <c r="F496" s="1"/>
      <c r="G496" s="1"/>
      <c r="H496" s="3"/>
    </row>
    <row r="497" spans="3:8" ht="14.5" x14ac:dyDescent="0.35">
      <c r="C497" s="1"/>
      <c r="D497" s="1"/>
      <c r="E497" s="1"/>
      <c r="F497" s="1"/>
      <c r="G497" s="1"/>
      <c r="H497" s="3"/>
    </row>
    <row r="498" spans="3:8" ht="14.5" x14ac:dyDescent="0.35">
      <c r="C498" s="1"/>
      <c r="D498" s="1"/>
      <c r="E498" s="1"/>
      <c r="F498" s="1"/>
      <c r="G498" s="1"/>
      <c r="H498" s="3"/>
    </row>
    <row r="499" spans="3:8" ht="14.5" x14ac:dyDescent="0.35">
      <c r="C499" s="1"/>
      <c r="D499" s="1"/>
      <c r="E499" s="1"/>
      <c r="F499" s="1"/>
      <c r="G499" s="1"/>
      <c r="H499" s="3"/>
    </row>
    <row r="500" spans="3:8" ht="14.5" x14ac:dyDescent="0.35">
      <c r="C500" s="1"/>
      <c r="D500" s="1"/>
      <c r="E500" s="1"/>
      <c r="F500" s="1"/>
      <c r="G500" s="1"/>
      <c r="H500" s="3"/>
    </row>
    <row r="501" spans="3:8" ht="14.5" x14ac:dyDescent="0.35">
      <c r="C501" s="1"/>
      <c r="D501" s="1"/>
      <c r="E501" s="1"/>
      <c r="F501" s="1"/>
      <c r="G501" s="1"/>
      <c r="H501" s="3"/>
    </row>
    <row r="502" spans="3:8" ht="14.5" x14ac:dyDescent="0.35">
      <c r="C502" s="1"/>
      <c r="D502" s="1"/>
      <c r="E502" s="1"/>
      <c r="F502" s="1"/>
      <c r="G502" s="1"/>
      <c r="H502" s="3"/>
    </row>
    <row r="503" spans="3:8" ht="14.5" x14ac:dyDescent="0.35">
      <c r="C503" s="1"/>
      <c r="D503" s="1"/>
      <c r="E503" s="1"/>
      <c r="F503" s="1"/>
      <c r="G503" s="1"/>
      <c r="H503" s="3"/>
    </row>
    <row r="504" spans="3:8" ht="14.5" x14ac:dyDescent="0.35">
      <c r="C504" s="1"/>
      <c r="D504" s="1"/>
      <c r="E504" s="1"/>
      <c r="F504" s="1"/>
      <c r="G504" s="1"/>
      <c r="H504" s="3"/>
    </row>
    <row r="505" spans="3:8" ht="14.5" x14ac:dyDescent="0.35">
      <c r="C505" s="1"/>
      <c r="D505" s="1"/>
      <c r="E505" s="1"/>
      <c r="F505" s="1"/>
      <c r="G505" s="1"/>
      <c r="H505" s="3"/>
    </row>
    <row r="506" spans="3:8" ht="14.5" x14ac:dyDescent="0.35">
      <c r="C506" s="1"/>
      <c r="D506" s="1"/>
      <c r="E506" s="1"/>
      <c r="F506" s="1"/>
      <c r="G506" s="1"/>
      <c r="H506" s="3"/>
    </row>
    <row r="507" spans="3:8" ht="14.5" x14ac:dyDescent="0.35">
      <c r="C507" s="1"/>
      <c r="D507" s="1"/>
      <c r="E507" s="1"/>
      <c r="F507" s="1"/>
      <c r="G507" s="1"/>
      <c r="H507" s="3"/>
    </row>
    <row r="508" spans="3:8" ht="14.5" x14ac:dyDescent="0.35">
      <c r="C508" s="1"/>
      <c r="D508" s="1"/>
      <c r="E508" s="1"/>
      <c r="F508" s="1"/>
      <c r="G508" s="1"/>
      <c r="H508" s="3"/>
    </row>
    <row r="509" spans="3:8" ht="14.5" x14ac:dyDescent="0.35">
      <c r="C509" s="1"/>
      <c r="D509" s="1"/>
      <c r="E509" s="1"/>
      <c r="F509" s="1"/>
      <c r="G509" s="1"/>
      <c r="H509" s="3"/>
    </row>
    <row r="510" spans="3:8" ht="14.5" x14ac:dyDescent="0.35">
      <c r="C510" s="1"/>
      <c r="D510" s="1"/>
      <c r="E510" s="1"/>
      <c r="F510" s="1"/>
      <c r="G510" s="1"/>
      <c r="H510" s="3"/>
    </row>
    <row r="511" spans="3:8" ht="14.5" x14ac:dyDescent="0.35">
      <c r="C511" s="1"/>
      <c r="D511" s="1"/>
      <c r="E511" s="1"/>
      <c r="F511" s="1"/>
      <c r="G511" s="1"/>
      <c r="H511" s="3"/>
    </row>
    <row r="512" spans="3:8" ht="14.5" x14ac:dyDescent="0.35">
      <c r="C512" s="1"/>
      <c r="D512" s="1"/>
      <c r="E512" s="1"/>
      <c r="F512" s="1"/>
      <c r="G512" s="1"/>
      <c r="H512" s="3"/>
    </row>
    <row r="513" spans="3:8" ht="14.5" x14ac:dyDescent="0.35">
      <c r="C513" s="1"/>
      <c r="D513" s="1"/>
      <c r="E513" s="1"/>
      <c r="F513" s="1"/>
      <c r="G513" s="1"/>
      <c r="H513" s="3"/>
    </row>
    <row r="514" spans="3:8" ht="14.5" x14ac:dyDescent="0.35">
      <c r="C514" s="1"/>
      <c r="D514" s="1"/>
      <c r="E514" s="1"/>
      <c r="F514" s="1"/>
      <c r="G514" s="1"/>
      <c r="H514" s="3"/>
    </row>
    <row r="515" spans="3:8" ht="14.5" x14ac:dyDescent="0.35">
      <c r="C515" s="1"/>
      <c r="D515" s="1"/>
      <c r="E515" s="1"/>
      <c r="F515" s="1"/>
      <c r="G515" s="1"/>
      <c r="H515" s="3"/>
    </row>
    <row r="516" spans="3:8" ht="14.5" x14ac:dyDescent="0.35">
      <c r="C516" s="1"/>
      <c r="D516" s="1"/>
      <c r="E516" s="1"/>
      <c r="F516" s="1"/>
      <c r="G516" s="1"/>
      <c r="H516" s="3"/>
    </row>
    <row r="517" spans="3:8" ht="14.5" x14ac:dyDescent="0.35">
      <c r="C517" s="1"/>
      <c r="D517" s="1"/>
      <c r="E517" s="1"/>
      <c r="F517" s="1"/>
      <c r="G517" s="1"/>
      <c r="H517" s="3"/>
    </row>
    <row r="518" spans="3:8" ht="14.5" x14ac:dyDescent="0.35">
      <c r="C518" s="1"/>
      <c r="D518" s="1"/>
      <c r="E518" s="1"/>
      <c r="F518" s="1"/>
      <c r="G518" s="1"/>
      <c r="H518" s="3"/>
    </row>
    <row r="519" spans="3:8" ht="14.5" x14ac:dyDescent="0.35">
      <c r="C519" s="1"/>
      <c r="D519" s="1"/>
      <c r="E519" s="1"/>
      <c r="F519" s="1"/>
      <c r="G519" s="1"/>
      <c r="H519" s="3"/>
    </row>
    <row r="520" spans="3:8" ht="14.5" x14ac:dyDescent="0.35">
      <c r="C520" s="1"/>
      <c r="D520" s="1"/>
      <c r="E520" s="1"/>
      <c r="F520" s="1"/>
      <c r="G520" s="1"/>
      <c r="H520" s="3"/>
    </row>
    <row r="521" spans="3:8" ht="14.5" x14ac:dyDescent="0.35">
      <c r="C521" s="1"/>
      <c r="D521" s="1"/>
      <c r="E521" s="1"/>
      <c r="F521" s="1"/>
      <c r="G521" s="1"/>
      <c r="H521" s="3"/>
    </row>
    <row r="522" spans="3:8" ht="14.5" x14ac:dyDescent="0.35">
      <c r="C522" s="1"/>
      <c r="D522" s="1"/>
      <c r="E522" s="1"/>
      <c r="F522" s="1"/>
      <c r="G522" s="1"/>
      <c r="H522" s="3"/>
    </row>
    <row r="523" spans="3:8" ht="14.5" x14ac:dyDescent="0.35">
      <c r="C523" s="1"/>
      <c r="D523" s="1"/>
      <c r="E523" s="1"/>
      <c r="F523" s="1"/>
      <c r="G523" s="1"/>
      <c r="H523" s="3"/>
    </row>
    <row r="524" spans="3:8" ht="14.5" x14ac:dyDescent="0.35">
      <c r="C524" s="1"/>
      <c r="D524" s="1"/>
      <c r="E524" s="1"/>
      <c r="F524" s="1"/>
      <c r="G524" s="1"/>
      <c r="H524" s="3"/>
    </row>
    <row r="525" spans="3:8" ht="14.5" x14ac:dyDescent="0.35">
      <c r="C525" s="1"/>
      <c r="D525" s="1"/>
      <c r="E525" s="1"/>
      <c r="F525" s="1"/>
      <c r="G525" s="1"/>
      <c r="H525" s="3"/>
    </row>
    <row r="526" spans="3:8" ht="14.5" x14ac:dyDescent="0.35">
      <c r="C526" s="1"/>
      <c r="D526" s="1"/>
      <c r="E526" s="1"/>
      <c r="F526" s="1"/>
      <c r="G526" s="1"/>
      <c r="H526" s="3"/>
    </row>
    <row r="527" spans="3:8" ht="14.5" x14ac:dyDescent="0.35">
      <c r="C527" s="1"/>
      <c r="D527" s="1"/>
      <c r="E527" s="1"/>
      <c r="F527" s="1"/>
      <c r="G527" s="1"/>
      <c r="H527" s="3"/>
    </row>
    <row r="528" spans="3:8" ht="14.5" x14ac:dyDescent="0.35">
      <c r="C528" s="1"/>
      <c r="D528" s="1"/>
      <c r="E528" s="1"/>
      <c r="F528" s="1"/>
      <c r="G528" s="1"/>
      <c r="H528" s="3"/>
    </row>
    <row r="529" spans="3:8" ht="14.5" x14ac:dyDescent="0.35">
      <c r="C529" s="1"/>
      <c r="D529" s="1"/>
      <c r="E529" s="1"/>
      <c r="F529" s="1"/>
      <c r="G529" s="1"/>
      <c r="H529" s="3"/>
    </row>
    <row r="530" spans="3:8" ht="14.5" x14ac:dyDescent="0.35">
      <c r="C530" s="1"/>
      <c r="D530" s="1"/>
      <c r="E530" s="1"/>
      <c r="F530" s="1"/>
      <c r="G530" s="1"/>
      <c r="H530" s="3"/>
    </row>
    <row r="531" spans="3:8" ht="14.5" x14ac:dyDescent="0.35">
      <c r="C531" s="1"/>
      <c r="D531" s="1"/>
      <c r="E531" s="1"/>
      <c r="F531" s="1"/>
      <c r="G531" s="1"/>
      <c r="H531" s="3"/>
    </row>
    <row r="532" spans="3:8" ht="14.5" x14ac:dyDescent="0.35">
      <c r="C532" s="1"/>
      <c r="D532" s="1"/>
      <c r="E532" s="1"/>
      <c r="F532" s="1"/>
      <c r="G532" s="1"/>
      <c r="H532" s="3"/>
    </row>
    <row r="533" spans="3:8" ht="14.5" x14ac:dyDescent="0.35">
      <c r="C533" s="1"/>
      <c r="D533" s="1"/>
      <c r="E533" s="1"/>
      <c r="F533" s="1"/>
      <c r="G533" s="1"/>
      <c r="H533" s="3"/>
    </row>
    <row r="534" spans="3:8" ht="14.5" x14ac:dyDescent="0.35">
      <c r="C534" s="1"/>
      <c r="D534" s="1"/>
      <c r="E534" s="1"/>
      <c r="F534" s="1"/>
      <c r="G534" s="1"/>
      <c r="H534" s="3"/>
    </row>
    <row r="535" spans="3:8" ht="14.5" x14ac:dyDescent="0.35">
      <c r="C535" s="1"/>
      <c r="D535" s="1"/>
      <c r="E535" s="1"/>
      <c r="F535" s="1"/>
      <c r="G535" s="1"/>
      <c r="H535" s="3"/>
    </row>
    <row r="536" spans="3:8" ht="14.5" x14ac:dyDescent="0.35">
      <c r="C536" s="1"/>
      <c r="D536" s="1"/>
      <c r="E536" s="1"/>
      <c r="F536" s="1"/>
      <c r="G536" s="1"/>
      <c r="H536" s="3"/>
    </row>
    <row r="537" spans="3:8" ht="14.5" x14ac:dyDescent="0.35">
      <c r="C537" s="1"/>
      <c r="D537" s="1"/>
      <c r="E537" s="1"/>
      <c r="F537" s="1"/>
      <c r="G537" s="1"/>
      <c r="H537" s="3"/>
    </row>
    <row r="538" spans="3:8" ht="14.5" x14ac:dyDescent="0.35">
      <c r="C538" s="1"/>
      <c r="D538" s="1"/>
      <c r="E538" s="1"/>
      <c r="F538" s="1"/>
      <c r="G538" s="1"/>
      <c r="H538" s="3"/>
    </row>
    <row r="539" spans="3:8" ht="14.5" x14ac:dyDescent="0.35">
      <c r="C539" s="1"/>
      <c r="D539" s="1"/>
      <c r="E539" s="1"/>
      <c r="F539" s="1"/>
      <c r="G539" s="1"/>
      <c r="H539" s="3"/>
    </row>
    <row r="540" spans="3:8" ht="14.5" x14ac:dyDescent="0.35">
      <c r="C540" s="1"/>
      <c r="D540" s="1"/>
      <c r="E540" s="1"/>
      <c r="F540" s="1"/>
      <c r="G540" s="1"/>
      <c r="H540" s="3"/>
    </row>
    <row r="541" spans="3:8" ht="14.5" x14ac:dyDescent="0.35">
      <c r="C541" s="1"/>
      <c r="D541" s="1"/>
      <c r="E541" s="1"/>
      <c r="F541" s="1"/>
      <c r="G541" s="1"/>
      <c r="H541" s="3"/>
    </row>
    <row r="542" spans="3:8" ht="14.5" x14ac:dyDescent="0.35">
      <c r="C542" s="1"/>
      <c r="D542" s="1"/>
      <c r="E542" s="1"/>
      <c r="F542" s="1"/>
      <c r="G542" s="1"/>
      <c r="H542" s="3"/>
    </row>
    <row r="543" spans="3:8" ht="14.5" x14ac:dyDescent="0.35">
      <c r="C543" s="1"/>
      <c r="D543" s="1"/>
      <c r="E543" s="1"/>
      <c r="F543" s="1"/>
      <c r="G543" s="1"/>
      <c r="H543" s="3"/>
    </row>
    <row r="544" spans="3:8" ht="14.5" x14ac:dyDescent="0.35">
      <c r="C544" s="1"/>
      <c r="D544" s="1"/>
      <c r="E544" s="1"/>
      <c r="F544" s="1"/>
      <c r="G544" s="1"/>
      <c r="H544" s="3"/>
    </row>
    <row r="545" spans="3:8" ht="14.5" x14ac:dyDescent="0.35">
      <c r="C545" s="1"/>
      <c r="D545" s="1"/>
      <c r="E545" s="1"/>
      <c r="F545" s="1"/>
      <c r="G545" s="1"/>
      <c r="H545" s="3"/>
    </row>
    <row r="546" spans="3:8" ht="14.5" x14ac:dyDescent="0.35">
      <c r="C546" s="1"/>
      <c r="D546" s="1"/>
      <c r="E546" s="1"/>
      <c r="F546" s="1"/>
      <c r="G546" s="1"/>
      <c r="H546" s="3"/>
    </row>
    <row r="547" spans="3:8" ht="14.5" x14ac:dyDescent="0.35">
      <c r="C547" s="1"/>
      <c r="D547" s="1"/>
      <c r="E547" s="1"/>
      <c r="F547" s="1"/>
      <c r="G547" s="1"/>
      <c r="H547" s="3"/>
    </row>
    <row r="548" spans="3:8" ht="14.5" x14ac:dyDescent="0.35">
      <c r="C548" s="1"/>
      <c r="D548" s="1"/>
      <c r="E548" s="1"/>
      <c r="F548" s="1"/>
      <c r="G548" s="1"/>
      <c r="H548" s="3"/>
    </row>
    <row r="549" spans="3:8" ht="14.5" x14ac:dyDescent="0.35">
      <c r="C549" s="1"/>
      <c r="D549" s="1"/>
      <c r="E549" s="1"/>
      <c r="F549" s="1"/>
      <c r="G549" s="1"/>
      <c r="H549" s="3"/>
    </row>
    <row r="550" spans="3:8" ht="14.5" x14ac:dyDescent="0.35">
      <c r="C550" s="1"/>
      <c r="D550" s="1"/>
      <c r="E550" s="1"/>
      <c r="F550" s="1"/>
      <c r="G550" s="1"/>
      <c r="H550" s="3"/>
    </row>
    <row r="551" spans="3:8" ht="14.5" x14ac:dyDescent="0.35">
      <c r="C551" s="1"/>
      <c r="D551" s="1"/>
      <c r="E551" s="1"/>
      <c r="F551" s="1"/>
      <c r="G551" s="1"/>
      <c r="H551" s="3"/>
    </row>
    <row r="552" spans="3:8" ht="14.5" x14ac:dyDescent="0.35">
      <c r="C552" s="1"/>
      <c r="D552" s="1"/>
      <c r="E552" s="1"/>
      <c r="F552" s="1"/>
      <c r="G552" s="1"/>
      <c r="H552" s="3"/>
    </row>
    <row r="553" spans="3:8" ht="14.5" x14ac:dyDescent="0.35">
      <c r="C553" s="1"/>
      <c r="D553" s="1"/>
      <c r="E553" s="1"/>
      <c r="F553" s="1"/>
      <c r="G553" s="1"/>
      <c r="H553" s="3"/>
    </row>
    <row r="554" spans="3:8" ht="14.5" x14ac:dyDescent="0.35">
      <c r="C554" s="1"/>
      <c r="D554" s="1"/>
      <c r="E554" s="1"/>
      <c r="F554" s="1"/>
      <c r="G554" s="1"/>
      <c r="H554" s="3"/>
    </row>
    <row r="555" spans="3:8" ht="14.5" x14ac:dyDescent="0.35">
      <c r="C555" s="1"/>
      <c r="D555" s="1"/>
      <c r="E555" s="1"/>
      <c r="F555" s="1"/>
      <c r="G555" s="1"/>
      <c r="H555" s="3"/>
    </row>
    <row r="556" spans="3:8" ht="14.5" x14ac:dyDescent="0.35">
      <c r="C556" s="1"/>
      <c r="D556" s="1"/>
      <c r="E556" s="1"/>
      <c r="F556" s="1"/>
      <c r="G556" s="1"/>
      <c r="H556" s="3"/>
    </row>
    <row r="557" spans="3:8" ht="14.5" x14ac:dyDescent="0.35">
      <c r="C557" s="1"/>
      <c r="D557" s="1"/>
      <c r="E557" s="1"/>
      <c r="F557" s="1"/>
      <c r="G557" s="1"/>
      <c r="H557" s="3"/>
    </row>
    <row r="558" spans="3:8" ht="14.5" x14ac:dyDescent="0.35">
      <c r="C558" s="1"/>
      <c r="D558" s="1"/>
      <c r="E558" s="1"/>
      <c r="F558" s="1"/>
      <c r="G558" s="1"/>
      <c r="H558" s="3"/>
    </row>
    <row r="559" spans="3:8" ht="14.5" x14ac:dyDescent="0.35">
      <c r="C559" s="1"/>
      <c r="D559" s="1"/>
      <c r="E559" s="1"/>
      <c r="F559" s="1"/>
      <c r="G559" s="1"/>
      <c r="H559" s="3"/>
    </row>
    <row r="560" spans="3:8" ht="14.5" x14ac:dyDescent="0.35">
      <c r="C560" s="1"/>
      <c r="D560" s="1"/>
      <c r="E560" s="1"/>
      <c r="F560" s="1"/>
      <c r="G560" s="1"/>
      <c r="H560" s="3"/>
    </row>
    <row r="561" spans="3:8" ht="14.5" x14ac:dyDescent="0.35">
      <c r="C561" s="1"/>
      <c r="D561" s="1"/>
      <c r="E561" s="1"/>
      <c r="F561" s="1"/>
      <c r="G561" s="1"/>
      <c r="H561" s="3"/>
    </row>
    <row r="562" spans="3:8" ht="14.5" x14ac:dyDescent="0.35">
      <c r="C562" s="1"/>
      <c r="D562" s="1"/>
      <c r="E562" s="1"/>
      <c r="F562" s="1"/>
      <c r="G562" s="1"/>
      <c r="H562" s="3"/>
    </row>
    <row r="563" spans="3:8" ht="14.5" x14ac:dyDescent="0.35">
      <c r="C563" s="1"/>
      <c r="D563" s="1"/>
      <c r="E563" s="1"/>
      <c r="F563" s="1"/>
      <c r="G563" s="1"/>
      <c r="H563" s="3"/>
    </row>
    <row r="564" spans="3:8" ht="14.5" x14ac:dyDescent="0.35">
      <c r="C564" s="1"/>
      <c r="D564" s="1"/>
      <c r="E564" s="1"/>
      <c r="F564" s="1"/>
      <c r="G564" s="1"/>
      <c r="H564" s="3"/>
    </row>
    <row r="565" spans="3:8" ht="14.5" x14ac:dyDescent="0.35">
      <c r="C565" s="1"/>
      <c r="D565" s="1"/>
      <c r="E565" s="1"/>
      <c r="F565" s="1"/>
      <c r="G565" s="1"/>
      <c r="H565" s="3"/>
    </row>
    <row r="566" spans="3:8" ht="14.5" x14ac:dyDescent="0.35">
      <c r="C566" s="1"/>
      <c r="D566" s="1"/>
      <c r="E566" s="1"/>
      <c r="F566" s="1"/>
      <c r="G566" s="1"/>
      <c r="H566" s="3"/>
    </row>
    <row r="567" spans="3:8" ht="14.5" x14ac:dyDescent="0.35">
      <c r="C567" s="1"/>
      <c r="D567" s="1"/>
      <c r="E567" s="1"/>
      <c r="F567" s="1"/>
      <c r="G567" s="1"/>
      <c r="H567" s="3"/>
    </row>
    <row r="568" spans="3:8" ht="14.5" x14ac:dyDescent="0.35">
      <c r="C568" s="1"/>
      <c r="D568" s="1"/>
      <c r="E568" s="1"/>
      <c r="F568" s="1"/>
      <c r="G568" s="1"/>
      <c r="H568" s="3"/>
    </row>
    <row r="569" spans="3:8" ht="14.5" x14ac:dyDescent="0.35">
      <c r="C569" s="1"/>
      <c r="D569" s="1"/>
      <c r="E569" s="1"/>
      <c r="F569" s="1"/>
      <c r="G569" s="1"/>
      <c r="H569" s="3"/>
    </row>
    <row r="570" spans="3:8" ht="14.5" x14ac:dyDescent="0.35">
      <c r="C570" s="1"/>
      <c r="D570" s="1"/>
      <c r="E570" s="1"/>
      <c r="F570" s="1"/>
      <c r="G570" s="1"/>
      <c r="H570" s="3"/>
    </row>
    <row r="571" spans="3:8" ht="14.5" x14ac:dyDescent="0.35">
      <c r="C571" s="1"/>
      <c r="D571" s="1"/>
      <c r="E571" s="1"/>
      <c r="F571" s="1"/>
      <c r="G571" s="1"/>
      <c r="H571" s="3"/>
    </row>
    <row r="572" spans="3:8" ht="14.5" x14ac:dyDescent="0.35">
      <c r="C572" s="1"/>
      <c r="D572" s="1"/>
      <c r="E572" s="1"/>
      <c r="F572" s="1"/>
      <c r="G572" s="1"/>
      <c r="H572" s="3"/>
    </row>
    <row r="573" spans="3:8" ht="14.5" x14ac:dyDescent="0.35">
      <c r="C573" s="1"/>
      <c r="D573" s="1"/>
      <c r="E573" s="1"/>
      <c r="F573" s="1"/>
      <c r="G573" s="1"/>
      <c r="H573" s="3"/>
    </row>
    <row r="574" spans="3:8" ht="14.5" x14ac:dyDescent="0.35">
      <c r="C574" s="1"/>
      <c r="D574" s="1"/>
      <c r="E574" s="1"/>
      <c r="F574" s="1"/>
      <c r="G574" s="1"/>
      <c r="H574" s="3"/>
    </row>
    <row r="575" spans="3:8" ht="14.5" x14ac:dyDescent="0.35">
      <c r="C575" s="1"/>
      <c r="D575" s="1"/>
      <c r="E575" s="1"/>
      <c r="F575" s="1"/>
      <c r="G575" s="1"/>
      <c r="H575" s="3"/>
    </row>
    <row r="576" spans="3:8" ht="14.5" x14ac:dyDescent="0.35">
      <c r="C576" s="1"/>
      <c r="D576" s="1"/>
      <c r="E576" s="1"/>
      <c r="F576" s="1"/>
      <c r="G576" s="1"/>
      <c r="H576" s="3"/>
    </row>
    <row r="577" spans="3:8" ht="14.5" x14ac:dyDescent="0.35">
      <c r="C577" s="1"/>
      <c r="D577" s="1"/>
      <c r="E577" s="1"/>
      <c r="F577" s="1"/>
      <c r="G577" s="1"/>
      <c r="H577" s="3"/>
    </row>
    <row r="578" spans="3:8" ht="14.5" x14ac:dyDescent="0.35">
      <c r="C578" s="1"/>
      <c r="D578" s="1"/>
      <c r="E578" s="1"/>
      <c r="F578" s="1"/>
      <c r="G578" s="1"/>
      <c r="H578" s="3"/>
    </row>
    <row r="579" spans="3:8" ht="14.5" x14ac:dyDescent="0.35">
      <c r="C579" s="1"/>
      <c r="D579" s="1"/>
      <c r="E579" s="1"/>
      <c r="F579" s="1"/>
      <c r="G579" s="1"/>
      <c r="H579" s="3"/>
    </row>
    <row r="580" spans="3:8" ht="14.5" x14ac:dyDescent="0.35">
      <c r="C580" s="1"/>
      <c r="D580" s="1"/>
      <c r="E580" s="1"/>
      <c r="F580" s="1"/>
      <c r="G580" s="1"/>
      <c r="H580" s="3"/>
    </row>
    <row r="581" spans="3:8" ht="14.5" x14ac:dyDescent="0.35">
      <c r="C581" s="1"/>
      <c r="D581" s="1"/>
      <c r="E581" s="1"/>
      <c r="F581" s="1"/>
      <c r="G581" s="1"/>
      <c r="H581" s="3"/>
    </row>
    <row r="582" spans="3:8" ht="14.5" x14ac:dyDescent="0.35">
      <c r="C582" s="1"/>
      <c r="D582" s="1"/>
      <c r="E582" s="1"/>
      <c r="F582" s="1"/>
      <c r="G582" s="1"/>
      <c r="H582" s="3"/>
    </row>
    <row r="583" spans="3:8" ht="14.5" x14ac:dyDescent="0.35">
      <c r="C583" s="1"/>
      <c r="D583" s="1"/>
      <c r="E583" s="1"/>
      <c r="F583" s="1"/>
      <c r="G583" s="1"/>
      <c r="H583" s="3"/>
    </row>
    <row r="584" spans="3:8" ht="14.5" x14ac:dyDescent="0.35">
      <c r="C584" s="1"/>
      <c r="D584" s="1"/>
      <c r="E584" s="1"/>
      <c r="F584" s="1"/>
      <c r="G584" s="1"/>
      <c r="H584" s="3"/>
    </row>
    <row r="585" spans="3:8" ht="14.5" x14ac:dyDescent="0.35">
      <c r="C585" s="1"/>
      <c r="D585" s="1"/>
      <c r="E585" s="1"/>
      <c r="F585" s="1"/>
      <c r="G585" s="1"/>
      <c r="H585" s="3"/>
    </row>
    <row r="586" spans="3:8" ht="14.5" x14ac:dyDescent="0.35">
      <c r="C586" s="1"/>
      <c r="D586" s="1"/>
      <c r="E586" s="1"/>
      <c r="F586" s="1"/>
      <c r="G586" s="1"/>
      <c r="H586" s="3"/>
    </row>
    <row r="587" spans="3:8" ht="14.5" x14ac:dyDescent="0.35">
      <c r="C587" s="1"/>
      <c r="D587" s="1"/>
      <c r="E587" s="1"/>
      <c r="F587" s="1"/>
      <c r="G587" s="1"/>
      <c r="H587" s="3"/>
    </row>
    <row r="588" spans="3:8" ht="14.5" x14ac:dyDescent="0.35">
      <c r="C588" s="1"/>
      <c r="D588" s="1"/>
      <c r="E588" s="1"/>
      <c r="F588" s="1"/>
      <c r="G588" s="1"/>
      <c r="H588" s="3"/>
    </row>
    <row r="589" spans="3:8" ht="14.5" x14ac:dyDescent="0.35">
      <c r="C589" s="1"/>
      <c r="D589" s="1"/>
      <c r="E589" s="1"/>
      <c r="F589" s="1"/>
      <c r="G589" s="1"/>
      <c r="H589" s="3"/>
    </row>
    <row r="590" spans="3:8" ht="14.5" x14ac:dyDescent="0.35">
      <c r="C590" s="1"/>
      <c r="D590" s="1"/>
      <c r="E590" s="1"/>
      <c r="F590" s="1"/>
      <c r="G590" s="1"/>
      <c r="H590" s="3"/>
    </row>
    <row r="591" spans="3:8" ht="14.5" x14ac:dyDescent="0.35">
      <c r="C591" s="1"/>
      <c r="D591" s="1"/>
      <c r="E591" s="1"/>
      <c r="F591" s="1"/>
      <c r="G591" s="1"/>
      <c r="H591" s="3"/>
    </row>
    <row r="592" spans="3:8" ht="14.5" x14ac:dyDescent="0.35">
      <c r="C592" s="1"/>
      <c r="D592" s="1"/>
      <c r="E592" s="1"/>
      <c r="F592" s="1"/>
      <c r="G592" s="1"/>
      <c r="H592" s="3"/>
    </row>
    <row r="593" spans="3:8" ht="14.5" x14ac:dyDescent="0.35">
      <c r="C593" s="1"/>
      <c r="D593" s="1"/>
      <c r="E593" s="1"/>
      <c r="F593" s="1"/>
      <c r="G593" s="1"/>
      <c r="H593" s="3"/>
    </row>
    <row r="594" spans="3:8" ht="14.5" x14ac:dyDescent="0.35">
      <c r="C594" s="1"/>
      <c r="D594" s="1"/>
      <c r="E594" s="1"/>
      <c r="F594" s="1"/>
      <c r="G594" s="1"/>
      <c r="H594" s="3"/>
    </row>
    <row r="595" spans="3:8" ht="14.5" x14ac:dyDescent="0.35">
      <c r="C595" s="1"/>
      <c r="D595" s="1"/>
      <c r="E595" s="1"/>
      <c r="F595" s="1"/>
      <c r="G595" s="1"/>
      <c r="H595" s="3"/>
    </row>
    <row r="596" spans="3:8" ht="14.5" x14ac:dyDescent="0.35">
      <c r="C596" s="1"/>
      <c r="D596" s="1"/>
      <c r="E596" s="1"/>
      <c r="F596" s="1"/>
      <c r="G596" s="1"/>
      <c r="H596" s="3"/>
    </row>
    <row r="597" spans="3:8" ht="14.5" x14ac:dyDescent="0.35">
      <c r="C597" s="1"/>
      <c r="D597" s="1"/>
      <c r="E597" s="1"/>
      <c r="F597" s="1"/>
      <c r="G597" s="1"/>
      <c r="H597" s="3"/>
    </row>
    <row r="598" spans="3:8" ht="14.5" x14ac:dyDescent="0.35">
      <c r="C598" s="1"/>
      <c r="D598" s="1"/>
      <c r="E598" s="1"/>
      <c r="F598" s="1"/>
      <c r="G598" s="1"/>
      <c r="H598" s="3"/>
    </row>
    <row r="599" spans="3:8" ht="14.5" x14ac:dyDescent="0.35">
      <c r="C599" s="1"/>
      <c r="D599" s="1"/>
      <c r="E599" s="1"/>
      <c r="F599" s="1"/>
      <c r="G599" s="1"/>
      <c r="H599" s="3"/>
    </row>
    <row r="600" spans="3:8" ht="14.5" x14ac:dyDescent="0.35">
      <c r="C600" s="1"/>
      <c r="D600" s="1"/>
      <c r="E600" s="1"/>
      <c r="F600" s="1"/>
      <c r="G600" s="1"/>
      <c r="H600" s="3"/>
    </row>
    <row r="601" spans="3:8" ht="14.5" x14ac:dyDescent="0.35">
      <c r="C601" s="1"/>
      <c r="D601" s="1"/>
      <c r="E601" s="1"/>
      <c r="F601" s="1"/>
      <c r="G601" s="1"/>
      <c r="H601" s="3"/>
    </row>
    <row r="602" spans="3:8" ht="14.5" x14ac:dyDescent="0.35">
      <c r="C602" s="1"/>
      <c r="D602" s="1"/>
      <c r="E602" s="1"/>
      <c r="F602" s="1"/>
      <c r="G602" s="1"/>
      <c r="H602" s="3"/>
    </row>
    <row r="603" spans="3:8" ht="14.5" x14ac:dyDescent="0.35">
      <c r="C603" s="1"/>
      <c r="D603" s="1"/>
      <c r="E603" s="1"/>
      <c r="F603" s="1"/>
      <c r="G603" s="1"/>
      <c r="H603" s="3"/>
    </row>
    <row r="604" spans="3:8" ht="14.5" x14ac:dyDescent="0.35">
      <c r="C604" s="1"/>
      <c r="D604" s="1"/>
      <c r="E604" s="1"/>
      <c r="F604" s="1"/>
      <c r="G604" s="1"/>
      <c r="H604" s="3"/>
    </row>
    <row r="605" spans="3:8" ht="14.5" x14ac:dyDescent="0.35">
      <c r="C605" s="1"/>
      <c r="D605" s="1"/>
      <c r="E605" s="1"/>
      <c r="F605" s="1"/>
      <c r="G605" s="1"/>
      <c r="H605" s="3"/>
    </row>
    <row r="606" spans="3:8" ht="14.5" x14ac:dyDescent="0.35">
      <c r="C606" s="1"/>
      <c r="D606" s="1"/>
      <c r="E606" s="1"/>
      <c r="F606" s="1"/>
      <c r="G606" s="1"/>
      <c r="H606" s="3"/>
    </row>
    <row r="607" spans="3:8" ht="14.5" x14ac:dyDescent="0.35">
      <c r="C607" s="1"/>
      <c r="D607" s="1"/>
      <c r="E607" s="1"/>
      <c r="F607" s="1"/>
      <c r="G607" s="1"/>
      <c r="H607" s="3"/>
    </row>
    <row r="608" spans="3:8" ht="14.5" x14ac:dyDescent="0.35">
      <c r="C608" s="1"/>
      <c r="D608" s="1"/>
      <c r="E608" s="1"/>
      <c r="F608" s="1"/>
      <c r="G608" s="1"/>
      <c r="H608" s="3"/>
    </row>
    <row r="609" spans="3:8" ht="14.5" x14ac:dyDescent="0.35">
      <c r="C609" s="1"/>
      <c r="D609" s="1"/>
      <c r="E609" s="1"/>
      <c r="F609" s="1"/>
      <c r="G609" s="1"/>
      <c r="H609" s="3"/>
    </row>
    <row r="610" spans="3:8" ht="14.5" x14ac:dyDescent="0.35">
      <c r="C610" s="1"/>
      <c r="D610" s="1"/>
      <c r="E610" s="1"/>
      <c r="F610" s="1"/>
      <c r="G610" s="1"/>
      <c r="H610" s="3"/>
    </row>
    <row r="611" spans="3:8" ht="14.5" x14ac:dyDescent="0.35">
      <c r="C611" s="1"/>
      <c r="D611" s="1"/>
      <c r="E611" s="1"/>
      <c r="F611" s="1"/>
      <c r="G611" s="1"/>
      <c r="H611" s="3"/>
    </row>
    <row r="612" spans="3:8" ht="14.5" x14ac:dyDescent="0.35">
      <c r="C612" s="1"/>
      <c r="D612" s="1"/>
      <c r="E612" s="1"/>
      <c r="F612" s="1"/>
      <c r="G612" s="1"/>
      <c r="H612" s="3"/>
    </row>
    <row r="613" spans="3:8" ht="14.5" x14ac:dyDescent="0.35">
      <c r="C613" s="1"/>
      <c r="D613" s="1"/>
      <c r="E613" s="1"/>
      <c r="F613" s="1"/>
      <c r="G613" s="1"/>
      <c r="H613" s="3"/>
    </row>
    <row r="614" spans="3:8" ht="14.5" x14ac:dyDescent="0.35">
      <c r="C614" s="1"/>
      <c r="D614" s="1"/>
      <c r="E614" s="1"/>
      <c r="F614" s="1"/>
      <c r="G614" s="1"/>
      <c r="H614" s="3"/>
    </row>
    <row r="615" spans="3:8" ht="14.5" x14ac:dyDescent="0.35">
      <c r="C615" s="1"/>
      <c r="D615" s="1"/>
      <c r="E615" s="1"/>
      <c r="F615" s="1"/>
      <c r="G615" s="1"/>
      <c r="H615" s="3"/>
    </row>
    <row r="616" spans="3:8" ht="14.5" x14ac:dyDescent="0.35">
      <c r="C616" s="1"/>
      <c r="D616" s="1"/>
      <c r="E616" s="1"/>
      <c r="F616" s="1"/>
      <c r="G616" s="1"/>
      <c r="H616" s="3"/>
    </row>
    <row r="617" spans="3:8" ht="14.5" x14ac:dyDescent="0.35">
      <c r="C617" s="1"/>
      <c r="D617" s="1"/>
      <c r="E617" s="1"/>
      <c r="F617" s="1"/>
      <c r="G617" s="1"/>
      <c r="H617" s="3"/>
    </row>
    <row r="618" spans="3:8" ht="14.5" x14ac:dyDescent="0.35">
      <c r="C618" s="1"/>
      <c r="D618" s="1"/>
      <c r="E618" s="1"/>
      <c r="F618" s="1"/>
      <c r="G618" s="1"/>
      <c r="H618" s="3"/>
    </row>
    <row r="619" spans="3:8" ht="14.5" x14ac:dyDescent="0.35">
      <c r="C619" s="1"/>
      <c r="D619" s="1"/>
      <c r="E619" s="1"/>
      <c r="F619" s="1"/>
      <c r="G619" s="1"/>
      <c r="H619" s="3"/>
    </row>
    <row r="620" spans="3:8" ht="14.5" x14ac:dyDescent="0.35">
      <c r="C620" s="1"/>
      <c r="D620" s="1"/>
      <c r="E620" s="1"/>
      <c r="F620" s="1"/>
      <c r="G620" s="1"/>
      <c r="H620" s="3"/>
    </row>
    <row r="621" spans="3:8" ht="14.5" x14ac:dyDescent="0.35">
      <c r="C621" s="1"/>
      <c r="D621" s="1"/>
      <c r="E621" s="1"/>
      <c r="F621" s="1"/>
      <c r="G621" s="1"/>
      <c r="H621" s="3"/>
    </row>
    <row r="622" spans="3:8" ht="14.5" x14ac:dyDescent="0.35">
      <c r="C622" s="1"/>
      <c r="D622" s="1"/>
      <c r="E622" s="1"/>
      <c r="F622" s="1"/>
      <c r="G622" s="1"/>
      <c r="H622" s="3"/>
    </row>
    <row r="623" spans="3:8" ht="14.5" x14ac:dyDescent="0.35">
      <c r="C623" s="1"/>
      <c r="D623" s="1"/>
      <c r="E623" s="1"/>
      <c r="F623" s="1"/>
      <c r="G623" s="1"/>
      <c r="H623" s="3"/>
    </row>
    <row r="624" spans="3:8" ht="14.5" x14ac:dyDescent="0.35">
      <c r="C624" s="1"/>
      <c r="D624" s="1"/>
      <c r="E624" s="1"/>
      <c r="F624" s="1"/>
      <c r="G624" s="1"/>
      <c r="H624" s="3"/>
    </row>
    <row r="625" spans="3:8" ht="14.5" x14ac:dyDescent="0.35">
      <c r="C625" s="1"/>
      <c r="D625" s="1"/>
      <c r="E625" s="1"/>
      <c r="F625" s="1"/>
      <c r="G625" s="1"/>
      <c r="H625" s="3"/>
    </row>
    <row r="626" spans="3:8" ht="14.5" x14ac:dyDescent="0.35">
      <c r="C626" s="1"/>
      <c r="D626" s="1"/>
      <c r="E626" s="1"/>
      <c r="F626" s="1"/>
      <c r="G626" s="1"/>
      <c r="H626" s="3"/>
    </row>
    <row r="627" spans="3:8" ht="14.5" x14ac:dyDescent="0.35">
      <c r="C627" s="1"/>
      <c r="D627" s="1"/>
      <c r="E627" s="1"/>
      <c r="F627" s="1"/>
      <c r="G627" s="1"/>
      <c r="H627" s="3"/>
    </row>
    <row r="628" spans="3:8" ht="14.5" x14ac:dyDescent="0.35">
      <c r="C628" s="1"/>
      <c r="D628" s="1"/>
      <c r="E628" s="1"/>
      <c r="F628" s="1"/>
      <c r="G628" s="1"/>
      <c r="H628" s="3"/>
    </row>
    <row r="629" spans="3:8" ht="14.5" x14ac:dyDescent="0.35">
      <c r="C629" s="1"/>
      <c r="D629" s="1"/>
      <c r="E629" s="1"/>
      <c r="F629" s="1"/>
      <c r="G629" s="1"/>
      <c r="H629" s="3"/>
    </row>
    <row r="630" spans="3:8" ht="14.5" x14ac:dyDescent="0.35">
      <c r="C630" s="1"/>
      <c r="D630" s="1"/>
      <c r="E630" s="1"/>
      <c r="F630" s="1"/>
      <c r="G630" s="1"/>
      <c r="H630" s="3"/>
    </row>
    <row r="631" spans="3:8" ht="14.5" x14ac:dyDescent="0.35">
      <c r="C631" s="1"/>
      <c r="D631" s="1"/>
      <c r="E631" s="1"/>
      <c r="F631" s="1"/>
      <c r="G631" s="1"/>
      <c r="H631" s="3"/>
    </row>
    <row r="632" spans="3:8" ht="14.5" x14ac:dyDescent="0.35">
      <c r="C632" s="1"/>
      <c r="D632" s="1"/>
      <c r="E632" s="1"/>
      <c r="F632" s="1"/>
      <c r="G632" s="1"/>
      <c r="H632" s="3"/>
    </row>
    <row r="633" spans="3:8" ht="14.5" x14ac:dyDescent="0.35">
      <c r="C633" s="1"/>
      <c r="D633" s="1"/>
      <c r="E633" s="1"/>
      <c r="F633" s="1"/>
      <c r="G633" s="1"/>
      <c r="H633" s="3"/>
    </row>
    <row r="634" spans="3:8" ht="14.5" x14ac:dyDescent="0.35">
      <c r="C634" s="1"/>
      <c r="D634" s="1"/>
      <c r="E634" s="1"/>
      <c r="F634" s="1"/>
      <c r="G634" s="1"/>
      <c r="H634" s="3"/>
    </row>
    <row r="635" spans="3:8" ht="14.5" x14ac:dyDescent="0.35">
      <c r="C635" s="1"/>
      <c r="D635" s="1"/>
      <c r="E635" s="1"/>
      <c r="F635" s="1"/>
      <c r="G635" s="1"/>
      <c r="H635" s="3"/>
    </row>
    <row r="636" spans="3:8" ht="14.5" x14ac:dyDescent="0.35">
      <c r="C636" s="1"/>
      <c r="D636" s="1"/>
      <c r="E636" s="1"/>
      <c r="F636" s="1"/>
      <c r="G636" s="1"/>
      <c r="H636" s="3"/>
    </row>
    <row r="637" spans="3:8" ht="14.5" x14ac:dyDescent="0.35">
      <c r="C637" s="1"/>
      <c r="D637" s="1"/>
      <c r="E637" s="1"/>
      <c r="F637" s="1"/>
      <c r="G637" s="1"/>
      <c r="H637" s="3"/>
    </row>
    <row r="638" spans="3:8" ht="14.5" x14ac:dyDescent="0.35">
      <c r="C638" s="1"/>
      <c r="D638" s="1"/>
      <c r="E638" s="1"/>
      <c r="F638" s="1"/>
      <c r="G638" s="1"/>
      <c r="H638" s="3"/>
    </row>
    <row r="639" spans="3:8" ht="14.5" x14ac:dyDescent="0.35">
      <c r="C639" s="1"/>
      <c r="D639" s="1"/>
      <c r="E639" s="1"/>
      <c r="F639" s="1"/>
      <c r="G639" s="1"/>
      <c r="H639" s="3"/>
    </row>
    <row r="640" spans="3:8" ht="14.5" x14ac:dyDescent="0.35">
      <c r="C640" s="1"/>
      <c r="D640" s="1"/>
      <c r="E640" s="1"/>
      <c r="F640" s="1"/>
      <c r="G640" s="1"/>
      <c r="H640" s="3"/>
    </row>
    <row r="641" spans="3:8" ht="14.5" x14ac:dyDescent="0.35">
      <c r="C641" s="1"/>
      <c r="D641" s="1"/>
      <c r="E641" s="1"/>
      <c r="F641" s="1"/>
      <c r="G641" s="1"/>
      <c r="H641" s="3"/>
    </row>
    <row r="642" spans="3:8" ht="14.5" x14ac:dyDescent="0.35">
      <c r="C642" s="1"/>
      <c r="D642" s="1"/>
      <c r="E642" s="1"/>
      <c r="F642" s="1"/>
      <c r="G642" s="1"/>
      <c r="H642" s="3"/>
    </row>
    <row r="643" spans="3:8" ht="14.5" x14ac:dyDescent="0.35">
      <c r="C643" s="1"/>
      <c r="D643" s="1"/>
      <c r="E643" s="1"/>
      <c r="F643" s="1"/>
      <c r="G643" s="1"/>
      <c r="H643" s="3"/>
    </row>
    <row r="644" spans="3:8" ht="14.5" x14ac:dyDescent="0.35">
      <c r="C644" s="1"/>
      <c r="D644" s="1"/>
      <c r="E644" s="1"/>
      <c r="F644" s="1"/>
      <c r="G644" s="1"/>
      <c r="H644" s="3"/>
    </row>
    <row r="645" spans="3:8" ht="14.5" x14ac:dyDescent="0.35">
      <c r="C645" s="1"/>
      <c r="D645" s="1"/>
      <c r="E645" s="1"/>
      <c r="F645" s="1"/>
      <c r="G645" s="1"/>
      <c r="H645" s="3"/>
    </row>
    <row r="646" spans="3:8" ht="14.5" x14ac:dyDescent="0.35">
      <c r="C646" s="1"/>
      <c r="D646" s="1"/>
      <c r="E646" s="1"/>
      <c r="F646" s="1"/>
      <c r="G646" s="1"/>
      <c r="H646" s="3"/>
    </row>
    <row r="647" spans="3:8" ht="14.5" x14ac:dyDescent="0.35">
      <c r="C647" s="1"/>
      <c r="D647" s="1"/>
      <c r="E647" s="1"/>
      <c r="F647" s="1"/>
      <c r="G647" s="1"/>
      <c r="H647" s="3"/>
    </row>
    <row r="648" spans="3:8" ht="14.5" x14ac:dyDescent="0.35">
      <c r="C648" s="1"/>
      <c r="D648" s="1"/>
      <c r="E648" s="1"/>
      <c r="F648" s="1"/>
      <c r="G648" s="1"/>
      <c r="H648" s="3"/>
    </row>
    <row r="649" spans="3:8" ht="14.5" x14ac:dyDescent="0.35">
      <c r="C649" s="1"/>
      <c r="D649" s="1"/>
      <c r="E649" s="1"/>
      <c r="F649" s="1"/>
      <c r="G649" s="1"/>
      <c r="H649" s="3"/>
    </row>
    <row r="650" spans="3:8" ht="14.5" x14ac:dyDescent="0.35">
      <c r="C650" s="1"/>
      <c r="D650" s="1"/>
      <c r="E650" s="1"/>
      <c r="F650" s="1"/>
      <c r="G650" s="1"/>
      <c r="H650" s="3"/>
    </row>
    <row r="651" spans="3:8" ht="14.5" x14ac:dyDescent="0.35">
      <c r="C651" s="1"/>
      <c r="D651" s="1"/>
      <c r="E651" s="1"/>
      <c r="F651" s="1"/>
      <c r="G651" s="1"/>
      <c r="H651" s="3"/>
    </row>
    <row r="652" spans="3:8" ht="14.5" x14ac:dyDescent="0.35">
      <c r="C652" s="1"/>
      <c r="D652" s="1"/>
      <c r="E652" s="1"/>
      <c r="F652" s="1"/>
      <c r="G652" s="1"/>
      <c r="H652" s="3"/>
    </row>
    <row r="653" spans="3:8" ht="14.5" x14ac:dyDescent="0.35">
      <c r="C653" s="1"/>
      <c r="D653" s="1"/>
      <c r="E653" s="1"/>
      <c r="F653" s="1"/>
      <c r="G653" s="1"/>
      <c r="H653" s="3"/>
    </row>
    <row r="654" spans="3:8" ht="14.5" x14ac:dyDescent="0.35">
      <c r="C654" s="1"/>
      <c r="D654" s="1"/>
      <c r="E654" s="1"/>
      <c r="F654" s="1"/>
      <c r="G654" s="1"/>
      <c r="H654" s="3"/>
    </row>
    <row r="655" spans="3:8" ht="14.5" x14ac:dyDescent="0.35">
      <c r="C655" s="1"/>
      <c r="D655" s="1"/>
      <c r="E655" s="1"/>
      <c r="F655" s="1"/>
      <c r="G655" s="1"/>
      <c r="H655" s="3"/>
    </row>
    <row r="656" spans="3:8" ht="14.5" x14ac:dyDescent="0.35">
      <c r="C656" s="1"/>
      <c r="D656" s="1"/>
      <c r="E656" s="1"/>
      <c r="F656" s="1"/>
      <c r="G656" s="1"/>
      <c r="H656" s="3"/>
    </row>
    <row r="657" spans="3:8" ht="14.5" x14ac:dyDescent="0.35">
      <c r="C657" s="1"/>
      <c r="D657" s="1"/>
      <c r="E657" s="1"/>
      <c r="F657" s="1"/>
      <c r="G657" s="1"/>
      <c r="H657" s="3"/>
    </row>
    <row r="658" spans="3:8" ht="14.5" x14ac:dyDescent="0.35">
      <c r="C658" s="1"/>
      <c r="D658" s="1"/>
      <c r="E658" s="1"/>
      <c r="F658" s="1"/>
      <c r="G658" s="1"/>
      <c r="H658" s="3"/>
    </row>
    <row r="659" spans="3:8" ht="14.5" x14ac:dyDescent="0.35">
      <c r="C659" s="1"/>
      <c r="D659" s="1"/>
      <c r="E659" s="1"/>
      <c r="F659" s="1"/>
      <c r="G659" s="1"/>
      <c r="H659" s="3"/>
    </row>
    <row r="660" spans="3:8" ht="14.5" x14ac:dyDescent="0.35">
      <c r="C660" s="1"/>
      <c r="D660" s="1"/>
      <c r="E660" s="1"/>
      <c r="F660" s="1"/>
      <c r="G660" s="1"/>
      <c r="H660" s="3"/>
    </row>
    <row r="661" spans="3:8" ht="14.5" x14ac:dyDescent="0.35">
      <c r="C661" s="1"/>
      <c r="D661" s="1"/>
      <c r="E661" s="1"/>
      <c r="F661" s="1"/>
      <c r="G661" s="1"/>
      <c r="H661" s="3"/>
    </row>
    <row r="662" spans="3:8" ht="14.5" x14ac:dyDescent="0.35">
      <c r="C662" s="1"/>
      <c r="D662" s="1"/>
      <c r="E662" s="1"/>
      <c r="F662" s="1"/>
      <c r="G662" s="1"/>
      <c r="H662" s="3"/>
    </row>
    <row r="663" spans="3:8" ht="14.5" x14ac:dyDescent="0.35">
      <c r="C663" s="1"/>
      <c r="D663" s="1"/>
      <c r="E663" s="1"/>
      <c r="F663" s="1"/>
      <c r="G663" s="1"/>
      <c r="H663" s="3"/>
    </row>
    <row r="664" spans="3:8" ht="14.5" x14ac:dyDescent="0.35">
      <c r="C664" s="1"/>
      <c r="D664" s="1"/>
      <c r="E664" s="1"/>
      <c r="F664" s="1"/>
      <c r="G664" s="1"/>
      <c r="H664" s="3"/>
    </row>
    <row r="665" spans="3:8" ht="14.5" x14ac:dyDescent="0.35">
      <c r="C665" s="1"/>
      <c r="D665" s="1"/>
      <c r="E665" s="1"/>
      <c r="F665" s="1"/>
      <c r="G665" s="1"/>
      <c r="H665" s="3"/>
    </row>
    <row r="666" spans="3:8" ht="14.5" x14ac:dyDescent="0.35">
      <c r="C666" s="1"/>
      <c r="D666" s="1"/>
      <c r="E666" s="1"/>
      <c r="F666" s="1"/>
      <c r="G666" s="1"/>
      <c r="H666" s="3"/>
    </row>
    <row r="667" spans="3:8" ht="14.5" x14ac:dyDescent="0.35">
      <c r="C667" s="1"/>
      <c r="D667" s="1"/>
      <c r="E667" s="1"/>
      <c r="F667" s="1"/>
      <c r="G667" s="1"/>
      <c r="H667" s="3"/>
    </row>
    <row r="668" spans="3:8" ht="14.5" x14ac:dyDescent="0.35">
      <c r="C668" s="1"/>
      <c r="D668" s="1"/>
      <c r="E668" s="1"/>
      <c r="F668" s="1"/>
      <c r="G668" s="1"/>
      <c r="H668" s="3"/>
    </row>
    <row r="669" spans="3:8" ht="14.5" x14ac:dyDescent="0.35">
      <c r="C669" s="1"/>
      <c r="D669" s="1"/>
      <c r="E669" s="1"/>
      <c r="F669" s="1"/>
      <c r="G669" s="1"/>
      <c r="H669" s="3"/>
    </row>
    <row r="670" spans="3:8" ht="14.5" x14ac:dyDescent="0.35">
      <c r="C670" s="1"/>
      <c r="D670" s="1"/>
      <c r="E670" s="1"/>
      <c r="F670" s="1"/>
      <c r="G670" s="1"/>
      <c r="H670" s="3"/>
    </row>
    <row r="671" spans="3:8" ht="14.5" x14ac:dyDescent="0.35">
      <c r="C671" s="1"/>
      <c r="D671" s="1"/>
      <c r="E671" s="1"/>
      <c r="F671" s="1"/>
      <c r="G671" s="1"/>
      <c r="H671" s="3"/>
    </row>
    <row r="672" spans="3:8" ht="14.5" x14ac:dyDescent="0.35">
      <c r="C672" s="1"/>
      <c r="D672" s="1"/>
      <c r="E672" s="1"/>
      <c r="F672" s="1"/>
      <c r="G672" s="1"/>
      <c r="H672" s="3"/>
    </row>
    <row r="673" spans="3:8" ht="14.5" x14ac:dyDescent="0.35">
      <c r="C673" s="1"/>
      <c r="D673" s="1"/>
      <c r="E673" s="1"/>
      <c r="F673" s="1"/>
      <c r="G673" s="1"/>
      <c r="H673" s="3"/>
    </row>
    <row r="674" spans="3:8" ht="14.5" x14ac:dyDescent="0.35">
      <c r="C674" s="1"/>
      <c r="D674" s="1"/>
      <c r="E674" s="1"/>
      <c r="F674" s="1"/>
      <c r="G674" s="1"/>
      <c r="H674" s="3"/>
    </row>
    <row r="675" spans="3:8" ht="14.5" x14ac:dyDescent="0.35">
      <c r="C675" s="1"/>
      <c r="D675" s="1"/>
      <c r="E675" s="1"/>
      <c r="F675" s="1"/>
      <c r="G675" s="1"/>
      <c r="H675" s="3"/>
    </row>
    <row r="676" spans="3:8" ht="14.5" x14ac:dyDescent="0.35">
      <c r="C676" s="1"/>
      <c r="D676" s="1"/>
      <c r="E676" s="1"/>
      <c r="F676" s="1"/>
      <c r="G676" s="1"/>
      <c r="H676" s="3"/>
    </row>
    <row r="677" spans="3:8" ht="14.5" x14ac:dyDescent="0.35">
      <c r="C677" s="1"/>
      <c r="D677" s="1"/>
      <c r="E677" s="1"/>
      <c r="F677" s="1"/>
      <c r="G677" s="1"/>
      <c r="H677" s="3"/>
    </row>
    <row r="678" spans="3:8" ht="14.5" x14ac:dyDescent="0.35">
      <c r="C678" s="1"/>
      <c r="D678" s="1"/>
      <c r="E678" s="1"/>
      <c r="F678" s="1"/>
      <c r="G678" s="1"/>
      <c r="H678" s="3"/>
    </row>
    <row r="679" spans="3:8" ht="14.5" x14ac:dyDescent="0.35">
      <c r="C679" s="1"/>
      <c r="D679" s="1"/>
      <c r="E679" s="1"/>
      <c r="F679" s="1"/>
      <c r="G679" s="1"/>
      <c r="H679" s="3"/>
    </row>
    <row r="680" spans="3:8" ht="14.5" x14ac:dyDescent="0.35">
      <c r="C680" s="1"/>
      <c r="D680" s="1"/>
      <c r="E680" s="1"/>
      <c r="F680" s="1"/>
      <c r="G680" s="1"/>
      <c r="H680" s="3"/>
    </row>
    <row r="681" spans="3:8" ht="14.5" x14ac:dyDescent="0.35">
      <c r="C681" s="1"/>
      <c r="D681" s="1"/>
      <c r="E681" s="1"/>
      <c r="F681" s="1"/>
      <c r="G681" s="1"/>
      <c r="H681" s="3"/>
    </row>
    <row r="682" spans="3:8" ht="14.5" x14ac:dyDescent="0.35">
      <c r="C682" s="1"/>
      <c r="D682" s="1"/>
      <c r="E682" s="1"/>
      <c r="F682" s="1"/>
      <c r="G682" s="1"/>
      <c r="H682" s="3"/>
    </row>
    <row r="683" spans="3:8" ht="14.5" x14ac:dyDescent="0.35">
      <c r="C683" s="1"/>
      <c r="D683" s="1"/>
      <c r="E683" s="1"/>
      <c r="F683" s="1"/>
      <c r="G683" s="1"/>
      <c r="H683" s="3"/>
    </row>
    <row r="684" spans="3:8" ht="14.5" x14ac:dyDescent="0.35">
      <c r="C684" s="1"/>
      <c r="D684" s="1"/>
      <c r="E684" s="1"/>
      <c r="F684" s="1"/>
      <c r="G684" s="1"/>
      <c r="H684" s="3"/>
    </row>
    <row r="685" spans="3:8" ht="14.5" x14ac:dyDescent="0.35">
      <c r="C685" s="1"/>
      <c r="D685" s="1"/>
      <c r="E685" s="1"/>
      <c r="F685" s="1"/>
      <c r="G685" s="1"/>
      <c r="H685" s="3"/>
    </row>
    <row r="686" spans="3:8" ht="14.5" x14ac:dyDescent="0.35">
      <c r="C686" s="1"/>
      <c r="D686" s="1"/>
      <c r="E686" s="1"/>
      <c r="F686" s="1"/>
      <c r="G686" s="1"/>
      <c r="H686" s="3"/>
    </row>
    <row r="687" spans="3:8" ht="14.5" x14ac:dyDescent="0.35">
      <c r="C687" s="1"/>
      <c r="D687" s="1"/>
      <c r="E687" s="1"/>
      <c r="F687" s="1"/>
      <c r="G687" s="1"/>
      <c r="H687" s="3"/>
    </row>
    <row r="688" spans="3:8" ht="14.5" x14ac:dyDescent="0.35">
      <c r="C688" s="1"/>
      <c r="D688" s="1"/>
      <c r="E688" s="1"/>
      <c r="F688" s="1"/>
      <c r="G688" s="1"/>
      <c r="H688" s="3"/>
    </row>
    <row r="689" spans="3:8" ht="14.5" x14ac:dyDescent="0.35">
      <c r="C689" s="1"/>
      <c r="D689" s="1"/>
      <c r="E689" s="1"/>
      <c r="F689" s="1"/>
      <c r="G689" s="1"/>
      <c r="H689" s="3"/>
    </row>
    <row r="690" spans="3:8" ht="14.5" x14ac:dyDescent="0.35">
      <c r="C690" s="1"/>
      <c r="D690" s="1"/>
      <c r="E690" s="1"/>
      <c r="F690" s="1"/>
      <c r="G690" s="1"/>
      <c r="H690" s="3"/>
    </row>
    <row r="691" spans="3:8" ht="14.5" x14ac:dyDescent="0.35">
      <c r="C691" s="1"/>
      <c r="D691" s="1"/>
      <c r="E691" s="1"/>
      <c r="F691" s="1"/>
      <c r="G691" s="1"/>
      <c r="H691" s="3"/>
    </row>
    <row r="692" spans="3:8" ht="14.5" x14ac:dyDescent="0.35">
      <c r="C692" s="1"/>
      <c r="D692" s="1"/>
      <c r="E692" s="1"/>
      <c r="F692" s="1"/>
      <c r="G692" s="1"/>
      <c r="H692" s="3"/>
    </row>
    <row r="693" spans="3:8" ht="14.5" x14ac:dyDescent="0.35">
      <c r="C693" s="1"/>
      <c r="D693" s="1"/>
      <c r="E693" s="1"/>
      <c r="F693" s="1"/>
      <c r="G693" s="1"/>
      <c r="H693" s="3"/>
    </row>
    <row r="694" spans="3:8" ht="14.5" x14ac:dyDescent="0.35">
      <c r="C694" s="1"/>
      <c r="D694" s="1"/>
      <c r="E694" s="1"/>
      <c r="F694" s="1"/>
      <c r="G694" s="1"/>
      <c r="H694" s="3"/>
    </row>
    <row r="695" spans="3:8" ht="14.5" x14ac:dyDescent="0.35">
      <c r="C695" s="1"/>
      <c r="D695" s="1"/>
      <c r="E695" s="1"/>
      <c r="F695" s="1"/>
      <c r="G695" s="1"/>
      <c r="H695" s="3"/>
    </row>
    <row r="696" spans="3:8" ht="14.5" x14ac:dyDescent="0.35">
      <c r="C696" s="1"/>
      <c r="D696" s="1"/>
      <c r="E696" s="1"/>
      <c r="F696" s="1"/>
      <c r="G696" s="1"/>
      <c r="H696" s="3"/>
    </row>
    <row r="697" spans="3:8" ht="14.5" x14ac:dyDescent="0.35">
      <c r="C697" s="1"/>
      <c r="D697" s="1"/>
      <c r="E697" s="1"/>
      <c r="F697" s="1"/>
      <c r="G697" s="1"/>
      <c r="H697" s="3"/>
    </row>
    <row r="698" spans="3:8" ht="14.5" x14ac:dyDescent="0.35">
      <c r="C698" s="1"/>
      <c r="D698" s="1"/>
      <c r="E698" s="1"/>
      <c r="F698" s="1"/>
      <c r="G698" s="1"/>
      <c r="H698" s="3"/>
    </row>
    <row r="699" spans="3:8" ht="14.5" x14ac:dyDescent="0.35">
      <c r="C699" s="1"/>
      <c r="D699" s="1"/>
      <c r="E699" s="1"/>
      <c r="F699" s="1"/>
      <c r="G699" s="1"/>
      <c r="H699" s="3"/>
    </row>
    <row r="700" spans="3:8" ht="14.5" x14ac:dyDescent="0.35">
      <c r="C700" s="1"/>
      <c r="D700" s="1"/>
      <c r="E700" s="1"/>
      <c r="F700" s="1"/>
      <c r="G700" s="1"/>
      <c r="H700" s="3"/>
    </row>
    <row r="701" spans="3:8" ht="14.5" x14ac:dyDescent="0.35">
      <c r="C701" s="1"/>
      <c r="D701" s="1"/>
      <c r="E701" s="1"/>
      <c r="F701" s="1"/>
      <c r="G701" s="1"/>
      <c r="H701" s="3"/>
    </row>
    <row r="702" spans="3:8" ht="14.5" x14ac:dyDescent="0.35">
      <c r="C702" s="1"/>
      <c r="D702" s="1"/>
      <c r="E702" s="1"/>
      <c r="F702" s="1"/>
      <c r="G702" s="1"/>
      <c r="H702" s="3"/>
    </row>
    <row r="703" spans="3:8" ht="14.5" x14ac:dyDescent="0.35">
      <c r="C703" s="1"/>
      <c r="D703" s="1"/>
      <c r="E703" s="1"/>
      <c r="F703" s="1"/>
      <c r="G703" s="1"/>
      <c r="H703" s="3"/>
    </row>
    <row r="704" spans="3:8" ht="14.5" x14ac:dyDescent="0.35">
      <c r="C704" s="1"/>
      <c r="D704" s="1"/>
      <c r="E704" s="1"/>
      <c r="F704" s="1"/>
      <c r="G704" s="1"/>
      <c r="H704" s="3"/>
    </row>
    <row r="705" spans="3:8" ht="14.5" x14ac:dyDescent="0.35">
      <c r="C705" s="1"/>
      <c r="D705" s="1"/>
      <c r="E705" s="1"/>
      <c r="F705" s="1"/>
      <c r="G705" s="1"/>
      <c r="H705" s="3"/>
    </row>
    <row r="706" spans="3:8" ht="14.5" x14ac:dyDescent="0.35">
      <c r="C706" s="1"/>
      <c r="D706" s="1"/>
      <c r="E706" s="1"/>
      <c r="F706" s="1"/>
      <c r="G706" s="1"/>
      <c r="H706" s="3"/>
    </row>
    <row r="707" spans="3:8" ht="14.5" x14ac:dyDescent="0.35">
      <c r="C707" s="1"/>
      <c r="D707" s="1"/>
      <c r="E707" s="1"/>
      <c r="F707" s="1"/>
      <c r="G707" s="1"/>
      <c r="H707" s="3"/>
    </row>
    <row r="708" spans="3:8" ht="14.5" x14ac:dyDescent="0.35">
      <c r="C708" s="1"/>
      <c r="D708" s="1"/>
      <c r="E708" s="1"/>
      <c r="F708" s="1"/>
      <c r="G708" s="1"/>
      <c r="H708" s="3"/>
    </row>
    <row r="709" spans="3:8" ht="14.5" x14ac:dyDescent="0.35">
      <c r="C709" s="1"/>
      <c r="D709" s="1"/>
      <c r="E709" s="1"/>
      <c r="F709" s="1"/>
      <c r="G709" s="1"/>
      <c r="H709" s="3"/>
    </row>
    <row r="710" spans="3:8" ht="14.5" x14ac:dyDescent="0.35">
      <c r="C710" s="1"/>
      <c r="D710" s="1"/>
      <c r="E710" s="1"/>
      <c r="F710" s="1"/>
      <c r="G710" s="1"/>
      <c r="H710" s="3"/>
    </row>
    <row r="711" spans="3:8" ht="14.5" x14ac:dyDescent="0.35">
      <c r="C711" s="1"/>
      <c r="D711" s="1"/>
      <c r="E711" s="1"/>
      <c r="F711" s="1"/>
      <c r="G711" s="1"/>
      <c r="H711" s="3"/>
    </row>
    <row r="712" spans="3:8" ht="14.5" x14ac:dyDescent="0.35">
      <c r="C712" s="1"/>
      <c r="D712" s="1"/>
      <c r="E712" s="1"/>
      <c r="F712" s="1"/>
      <c r="G712" s="1"/>
      <c r="H712" s="3"/>
    </row>
    <row r="713" spans="3:8" ht="14.5" x14ac:dyDescent="0.35">
      <c r="C713" s="1"/>
      <c r="D713" s="1"/>
      <c r="E713" s="1"/>
      <c r="F713" s="1"/>
      <c r="G713" s="1"/>
      <c r="H713" s="3"/>
    </row>
    <row r="714" spans="3:8" ht="14.5" x14ac:dyDescent="0.35">
      <c r="C714" s="1"/>
      <c r="D714" s="1"/>
      <c r="E714" s="1"/>
      <c r="F714" s="1"/>
      <c r="G714" s="1"/>
      <c r="H714" s="3"/>
    </row>
    <row r="715" spans="3:8" ht="14.5" x14ac:dyDescent="0.35">
      <c r="C715" s="1"/>
      <c r="D715" s="1"/>
      <c r="E715" s="1"/>
      <c r="F715" s="1"/>
      <c r="G715" s="1"/>
      <c r="H715" s="3"/>
    </row>
    <row r="716" spans="3:8" ht="14.5" x14ac:dyDescent="0.35">
      <c r="C716" s="1"/>
      <c r="D716" s="1"/>
      <c r="E716" s="1"/>
      <c r="F716" s="1"/>
      <c r="G716" s="1"/>
      <c r="H716" s="3"/>
    </row>
    <row r="717" spans="3:8" ht="14.5" x14ac:dyDescent="0.35">
      <c r="C717" s="1"/>
      <c r="D717" s="1"/>
      <c r="E717" s="1"/>
      <c r="F717" s="1"/>
      <c r="G717" s="1"/>
      <c r="H717" s="3"/>
    </row>
    <row r="718" spans="3:8" ht="14.5" x14ac:dyDescent="0.35">
      <c r="C718" s="1"/>
      <c r="D718" s="1"/>
      <c r="E718" s="1"/>
      <c r="F718" s="1"/>
      <c r="G718" s="1"/>
      <c r="H718" s="3"/>
    </row>
    <row r="719" spans="3:8" ht="14.5" x14ac:dyDescent="0.35">
      <c r="C719" s="1"/>
      <c r="D719" s="1"/>
      <c r="E719" s="1"/>
      <c r="F719" s="1"/>
      <c r="G719" s="1"/>
      <c r="H719" s="3"/>
    </row>
    <row r="720" spans="3:8" ht="14.5" x14ac:dyDescent="0.35">
      <c r="C720" s="1"/>
      <c r="D720" s="1"/>
      <c r="E720" s="1"/>
      <c r="F720" s="1"/>
      <c r="G720" s="1"/>
      <c r="H720" s="3"/>
    </row>
    <row r="721" spans="3:8" ht="14.5" x14ac:dyDescent="0.35">
      <c r="C721" s="1"/>
      <c r="D721" s="1"/>
      <c r="E721" s="1"/>
      <c r="F721" s="1"/>
      <c r="G721" s="1"/>
      <c r="H721" s="3"/>
    </row>
    <row r="722" spans="3:8" ht="14.5" x14ac:dyDescent="0.35">
      <c r="C722" s="1"/>
      <c r="D722" s="1"/>
      <c r="E722" s="1"/>
      <c r="F722" s="1"/>
      <c r="G722" s="1"/>
      <c r="H722" s="3"/>
    </row>
    <row r="723" spans="3:8" ht="14.5" x14ac:dyDescent="0.35">
      <c r="C723" s="1"/>
      <c r="D723" s="1"/>
      <c r="E723" s="1"/>
      <c r="F723" s="1"/>
      <c r="G723" s="1"/>
      <c r="H723" s="3"/>
    </row>
    <row r="724" spans="3:8" ht="14.5" x14ac:dyDescent="0.35">
      <c r="C724" s="1"/>
      <c r="D724" s="1"/>
      <c r="E724" s="1"/>
      <c r="F724" s="1"/>
      <c r="G724" s="1"/>
      <c r="H724" s="3"/>
    </row>
    <row r="725" spans="3:8" ht="14.5" x14ac:dyDescent="0.35">
      <c r="C725" s="1"/>
      <c r="D725" s="1"/>
      <c r="E725" s="1"/>
      <c r="F725" s="1"/>
      <c r="G725" s="1"/>
      <c r="H725" s="3"/>
    </row>
    <row r="726" spans="3:8" ht="14.5" x14ac:dyDescent="0.35">
      <c r="C726" s="1"/>
      <c r="D726" s="1"/>
      <c r="E726" s="1"/>
      <c r="F726" s="1"/>
      <c r="G726" s="1"/>
      <c r="H726" s="3"/>
    </row>
    <row r="727" spans="3:8" ht="14.5" x14ac:dyDescent="0.35">
      <c r="C727" s="1"/>
      <c r="D727" s="1"/>
      <c r="E727" s="1"/>
      <c r="F727" s="1"/>
      <c r="G727" s="1"/>
      <c r="H727" s="3"/>
    </row>
    <row r="728" spans="3:8" ht="14.5" x14ac:dyDescent="0.35">
      <c r="C728" s="1"/>
      <c r="D728" s="1"/>
      <c r="E728" s="1"/>
      <c r="F728" s="1"/>
      <c r="G728" s="1"/>
      <c r="H728" s="3"/>
    </row>
    <row r="729" spans="3:8" ht="14.5" x14ac:dyDescent="0.35">
      <c r="C729" s="1"/>
      <c r="D729" s="1"/>
      <c r="E729" s="1"/>
      <c r="F729" s="1"/>
      <c r="G729" s="1"/>
      <c r="H729" s="3"/>
    </row>
    <row r="730" spans="3:8" ht="14.5" x14ac:dyDescent="0.35">
      <c r="C730" s="1"/>
      <c r="D730" s="1"/>
      <c r="E730" s="1"/>
      <c r="F730" s="1"/>
      <c r="G730" s="1"/>
      <c r="H730" s="3"/>
    </row>
    <row r="731" spans="3:8" ht="14.5" x14ac:dyDescent="0.35">
      <c r="C731" s="1"/>
      <c r="D731" s="1"/>
      <c r="E731" s="1"/>
      <c r="F731" s="1"/>
      <c r="G731" s="1"/>
      <c r="H731" s="3"/>
    </row>
    <row r="732" spans="3:8" ht="14.5" x14ac:dyDescent="0.35">
      <c r="C732" s="1"/>
      <c r="D732" s="1"/>
      <c r="E732" s="1"/>
      <c r="F732" s="1"/>
      <c r="G732" s="1"/>
      <c r="H732" s="3"/>
    </row>
    <row r="733" spans="3:8" ht="14.5" x14ac:dyDescent="0.35">
      <c r="C733" s="1"/>
      <c r="D733" s="1"/>
      <c r="E733" s="1"/>
      <c r="F733" s="1"/>
      <c r="G733" s="1"/>
      <c r="H733" s="3"/>
    </row>
    <row r="734" spans="3:8" ht="14.5" x14ac:dyDescent="0.35">
      <c r="C734" s="1"/>
      <c r="D734" s="1"/>
      <c r="E734" s="1"/>
      <c r="F734" s="1"/>
      <c r="G734" s="1"/>
      <c r="H734" s="3"/>
    </row>
    <row r="735" spans="3:8" ht="14.5" x14ac:dyDescent="0.35">
      <c r="C735" s="1"/>
      <c r="D735" s="1"/>
      <c r="E735" s="1"/>
      <c r="F735" s="1"/>
      <c r="G735" s="1"/>
      <c r="H735" s="3"/>
    </row>
    <row r="736" spans="3:8" ht="14.5" x14ac:dyDescent="0.35">
      <c r="C736" s="1"/>
      <c r="D736" s="1"/>
      <c r="E736" s="1"/>
      <c r="F736" s="1"/>
      <c r="G736" s="1"/>
      <c r="H736" s="3"/>
    </row>
    <row r="737" spans="3:8" ht="14.5" x14ac:dyDescent="0.35">
      <c r="C737" s="1"/>
      <c r="D737" s="1"/>
      <c r="E737" s="1"/>
      <c r="F737" s="1"/>
      <c r="G737" s="1"/>
      <c r="H737" s="3"/>
    </row>
    <row r="738" spans="3:8" ht="14.5" x14ac:dyDescent="0.35">
      <c r="C738" s="1"/>
      <c r="D738" s="1"/>
      <c r="E738" s="1"/>
      <c r="F738" s="1"/>
      <c r="G738" s="1"/>
      <c r="H738" s="3"/>
    </row>
    <row r="739" spans="3:8" ht="14.5" x14ac:dyDescent="0.35">
      <c r="C739" s="1"/>
      <c r="D739" s="1"/>
      <c r="E739" s="1"/>
      <c r="F739" s="1"/>
      <c r="G739" s="1"/>
      <c r="H739" s="3"/>
    </row>
    <row r="740" spans="3:8" ht="14.5" x14ac:dyDescent="0.35">
      <c r="C740" s="1"/>
      <c r="D740" s="1"/>
      <c r="E740" s="1"/>
      <c r="F740" s="1"/>
      <c r="G740" s="1"/>
      <c r="H740" s="3"/>
    </row>
    <row r="741" spans="3:8" ht="14.5" x14ac:dyDescent="0.35">
      <c r="C741" s="1"/>
      <c r="D741" s="1"/>
      <c r="E741" s="1"/>
      <c r="F741" s="1"/>
      <c r="G741" s="1"/>
      <c r="H741" s="3"/>
    </row>
    <row r="742" spans="3:8" ht="14.5" x14ac:dyDescent="0.35">
      <c r="C742" s="1"/>
      <c r="D742" s="1"/>
      <c r="E742" s="1"/>
      <c r="F742" s="1"/>
      <c r="G742" s="1"/>
      <c r="H742" s="3"/>
    </row>
    <row r="743" spans="3:8" ht="14.5" x14ac:dyDescent="0.35">
      <c r="C743" s="1"/>
      <c r="D743" s="1"/>
      <c r="E743" s="1"/>
      <c r="F743" s="1"/>
      <c r="G743" s="1"/>
      <c r="H743" s="3"/>
    </row>
    <row r="744" spans="3:8" ht="14.5" x14ac:dyDescent="0.35">
      <c r="C744" s="1"/>
      <c r="D744" s="1"/>
      <c r="E744" s="1"/>
      <c r="F744" s="1"/>
      <c r="G744" s="1"/>
      <c r="H744" s="3"/>
    </row>
    <row r="745" spans="3:8" ht="14.5" x14ac:dyDescent="0.35">
      <c r="C745" s="1"/>
      <c r="D745" s="1"/>
      <c r="E745" s="1"/>
      <c r="F745" s="1"/>
      <c r="G745" s="1"/>
      <c r="H745" s="3"/>
    </row>
    <row r="746" spans="3:8" ht="14.5" x14ac:dyDescent="0.35">
      <c r="C746" s="1"/>
      <c r="D746" s="1"/>
      <c r="E746" s="1"/>
      <c r="F746" s="1"/>
      <c r="G746" s="1"/>
      <c r="H746" s="3"/>
    </row>
    <row r="747" spans="3:8" ht="14.5" x14ac:dyDescent="0.35">
      <c r="C747" s="1"/>
      <c r="D747" s="1"/>
      <c r="E747" s="1"/>
      <c r="F747" s="1"/>
      <c r="G747" s="1"/>
      <c r="H747" s="3"/>
    </row>
    <row r="748" spans="3:8" ht="14.5" x14ac:dyDescent="0.35">
      <c r="C748" s="1"/>
      <c r="D748" s="1"/>
      <c r="E748" s="1"/>
      <c r="F748" s="1"/>
      <c r="G748" s="1"/>
      <c r="H748" s="3"/>
    </row>
    <row r="749" spans="3:8" ht="14.5" x14ac:dyDescent="0.35">
      <c r="C749" s="1"/>
      <c r="D749" s="1"/>
      <c r="E749" s="1"/>
      <c r="F749" s="1"/>
      <c r="G749" s="1"/>
      <c r="H749" s="3"/>
    </row>
    <row r="750" spans="3:8" ht="14.5" x14ac:dyDescent="0.35">
      <c r="C750" s="1"/>
      <c r="D750" s="1"/>
      <c r="E750" s="1"/>
      <c r="F750" s="1"/>
      <c r="G750" s="1"/>
      <c r="H750" s="3"/>
    </row>
    <row r="751" spans="3:8" ht="14.5" x14ac:dyDescent="0.35">
      <c r="C751" s="1"/>
      <c r="D751" s="1"/>
      <c r="E751" s="1"/>
      <c r="F751" s="1"/>
      <c r="G751" s="1"/>
      <c r="H751" s="3"/>
    </row>
    <row r="752" spans="3:8" ht="14.5" x14ac:dyDescent="0.35">
      <c r="C752" s="1"/>
      <c r="D752" s="1"/>
      <c r="E752" s="1"/>
      <c r="F752" s="1"/>
      <c r="G752" s="1"/>
      <c r="H752" s="3"/>
    </row>
    <row r="753" spans="3:8" ht="14.5" x14ac:dyDescent="0.35">
      <c r="C753" s="1"/>
      <c r="D753" s="1"/>
      <c r="E753" s="1"/>
      <c r="F753" s="1"/>
      <c r="G753" s="1"/>
      <c r="H753" s="3"/>
    </row>
    <row r="754" spans="3:8" ht="14.5" x14ac:dyDescent="0.35">
      <c r="C754" s="1"/>
      <c r="D754" s="1"/>
      <c r="E754" s="1"/>
      <c r="F754" s="1"/>
      <c r="G754" s="1"/>
      <c r="H754" s="3"/>
    </row>
    <row r="755" spans="3:8" ht="14.5" x14ac:dyDescent="0.35">
      <c r="C755" s="1"/>
      <c r="D755" s="1"/>
      <c r="E755" s="1"/>
      <c r="F755" s="1"/>
      <c r="G755" s="1"/>
      <c r="H755" s="3"/>
    </row>
    <row r="756" spans="3:8" ht="14.5" x14ac:dyDescent="0.35">
      <c r="C756" s="1"/>
      <c r="D756" s="1"/>
      <c r="E756" s="1"/>
      <c r="F756" s="1"/>
      <c r="G756" s="1"/>
      <c r="H756" s="3"/>
    </row>
    <row r="757" spans="3:8" ht="14.5" x14ac:dyDescent="0.35">
      <c r="C757" s="1"/>
      <c r="D757" s="1"/>
      <c r="E757" s="1"/>
      <c r="F757" s="1"/>
      <c r="G757" s="1"/>
      <c r="H757" s="3"/>
    </row>
    <row r="758" spans="3:8" ht="14.5" x14ac:dyDescent="0.35">
      <c r="C758" s="1"/>
      <c r="D758" s="1"/>
      <c r="E758" s="1"/>
      <c r="F758" s="1"/>
      <c r="G758" s="1"/>
      <c r="H758" s="3"/>
    </row>
    <row r="759" spans="3:8" ht="14.5" x14ac:dyDescent="0.35">
      <c r="C759" s="1"/>
      <c r="D759" s="1"/>
      <c r="E759" s="1"/>
      <c r="F759" s="1"/>
      <c r="G759" s="1"/>
      <c r="H759" s="3"/>
    </row>
    <row r="760" spans="3:8" ht="14.5" x14ac:dyDescent="0.35">
      <c r="C760" s="1"/>
      <c r="D760" s="1"/>
      <c r="E760" s="1"/>
      <c r="F760" s="1"/>
      <c r="G760" s="1"/>
      <c r="H760" s="3"/>
    </row>
    <row r="761" spans="3:8" ht="14.5" x14ac:dyDescent="0.35">
      <c r="C761" s="1"/>
      <c r="D761" s="1"/>
      <c r="E761" s="1"/>
      <c r="F761" s="1"/>
      <c r="G761" s="1"/>
      <c r="H761" s="3"/>
    </row>
    <row r="762" spans="3:8" ht="14.5" x14ac:dyDescent="0.35">
      <c r="C762" s="1"/>
      <c r="D762" s="1"/>
      <c r="E762" s="1"/>
      <c r="F762" s="1"/>
      <c r="G762" s="1"/>
      <c r="H762" s="3"/>
    </row>
    <row r="763" spans="3:8" ht="14.5" x14ac:dyDescent="0.35">
      <c r="C763" s="1"/>
      <c r="D763" s="1"/>
      <c r="E763" s="1"/>
      <c r="F763" s="1"/>
      <c r="G763" s="1"/>
      <c r="H763" s="3"/>
    </row>
    <row r="764" spans="3:8" ht="14.5" x14ac:dyDescent="0.35">
      <c r="C764" s="1"/>
      <c r="D764" s="1"/>
      <c r="E764" s="1"/>
      <c r="F764" s="1"/>
      <c r="G764" s="1"/>
      <c r="H764" s="3"/>
    </row>
    <row r="765" spans="3:8" ht="14.5" x14ac:dyDescent="0.35">
      <c r="C765" s="1"/>
      <c r="D765" s="1"/>
      <c r="E765" s="1"/>
      <c r="F765" s="1"/>
      <c r="G765" s="1"/>
      <c r="H765" s="3"/>
    </row>
    <row r="766" spans="3:8" ht="14.5" x14ac:dyDescent="0.35">
      <c r="C766" s="1"/>
      <c r="D766" s="1"/>
      <c r="E766" s="1"/>
      <c r="F766" s="1"/>
      <c r="G766" s="1"/>
      <c r="H766" s="3"/>
    </row>
    <row r="767" spans="3:8" ht="14.5" x14ac:dyDescent="0.35">
      <c r="C767" s="1"/>
      <c r="D767" s="1"/>
      <c r="E767" s="1"/>
      <c r="F767" s="1"/>
      <c r="G767" s="1"/>
      <c r="H767" s="3"/>
    </row>
    <row r="768" spans="3:8" ht="14.5" x14ac:dyDescent="0.35">
      <c r="C768" s="1"/>
      <c r="D768" s="1"/>
      <c r="E768" s="1"/>
      <c r="F768" s="1"/>
      <c r="G768" s="1"/>
      <c r="H768" s="3"/>
    </row>
    <row r="769" spans="3:8" ht="14.5" x14ac:dyDescent="0.35">
      <c r="C769" s="1"/>
      <c r="D769" s="1"/>
      <c r="E769" s="1"/>
      <c r="F769" s="1"/>
      <c r="G769" s="1"/>
      <c r="H769" s="3"/>
    </row>
    <row r="770" spans="3:8" ht="14.5" x14ac:dyDescent="0.35">
      <c r="C770" s="1"/>
      <c r="D770" s="1"/>
      <c r="E770" s="1"/>
      <c r="F770" s="1"/>
      <c r="G770" s="1"/>
      <c r="H770" s="3"/>
    </row>
    <row r="771" spans="3:8" ht="14.5" x14ac:dyDescent="0.35">
      <c r="C771" s="1"/>
      <c r="D771" s="1"/>
      <c r="E771" s="1"/>
      <c r="F771" s="1"/>
      <c r="G771" s="1"/>
      <c r="H771" s="3"/>
    </row>
    <row r="772" spans="3:8" ht="14.5" x14ac:dyDescent="0.35">
      <c r="C772" s="1"/>
      <c r="D772" s="1"/>
      <c r="E772" s="1"/>
      <c r="F772" s="1"/>
      <c r="G772" s="1"/>
      <c r="H772" s="3"/>
    </row>
    <row r="773" spans="3:8" ht="14.5" x14ac:dyDescent="0.35">
      <c r="C773" s="1"/>
      <c r="D773" s="1"/>
      <c r="E773" s="1"/>
      <c r="F773" s="1"/>
      <c r="G773" s="1"/>
      <c r="H773" s="3"/>
    </row>
    <row r="774" spans="3:8" ht="14.5" x14ac:dyDescent="0.35">
      <c r="C774" s="1"/>
      <c r="D774" s="1"/>
      <c r="E774" s="1"/>
      <c r="F774" s="1"/>
      <c r="G774" s="1"/>
      <c r="H774" s="3"/>
    </row>
    <row r="775" spans="3:8" ht="14.5" x14ac:dyDescent="0.35">
      <c r="C775" s="1"/>
      <c r="D775" s="1"/>
      <c r="E775" s="1"/>
      <c r="F775" s="1"/>
      <c r="G775" s="1"/>
      <c r="H775" s="3"/>
    </row>
    <row r="776" spans="3:8" ht="14.5" x14ac:dyDescent="0.35">
      <c r="C776" s="1"/>
      <c r="D776" s="1"/>
      <c r="E776" s="1"/>
      <c r="F776" s="1"/>
      <c r="G776" s="1"/>
      <c r="H776" s="3"/>
    </row>
    <row r="777" spans="3:8" ht="14.5" x14ac:dyDescent="0.35">
      <c r="C777" s="1"/>
      <c r="D777" s="1"/>
      <c r="E777" s="1"/>
      <c r="F777" s="1"/>
      <c r="G777" s="1"/>
      <c r="H777" s="3"/>
    </row>
    <row r="778" spans="3:8" ht="14.5" x14ac:dyDescent="0.35">
      <c r="C778" s="1"/>
      <c r="D778" s="1"/>
      <c r="E778" s="1"/>
      <c r="F778" s="1"/>
      <c r="G778" s="1"/>
      <c r="H778" s="3"/>
    </row>
    <row r="779" spans="3:8" ht="14.5" x14ac:dyDescent="0.35">
      <c r="C779" s="1"/>
      <c r="D779" s="1"/>
      <c r="E779" s="1"/>
      <c r="F779" s="1"/>
      <c r="G779" s="1"/>
      <c r="H779" s="3"/>
    </row>
    <row r="780" spans="3:8" ht="14.5" x14ac:dyDescent="0.35">
      <c r="C780" s="1"/>
      <c r="D780" s="1"/>
      <c r="E780" s="1"/>
      <c r="F780" s="1"/>
      <c r="G780" s="1"/>
      <c r="H780" s="3"/>
    </row>
    <row r="781" spans="3:8" ht="14.5" x14ac:dyDescent="0.35">
      <c r="C781" s="1"/>
      <c r="D781" s="1"/>
      <c r="E781" s="1"/>
      <c r="F781" s="1"/>
      <c r="G781" s="1"/>
      <c r="H781" s="3"/>
    </row>
    <row r="782" spans="3:8" ht="14.5" x14ac:dyDescent="0.35">
      <c r="C782" s="1"/>
      <c r="D782" s="1"/>
      <c r="E782" s="1"/>
      <c r="F782" s="1"/>
      <c r="G782" s="1"/>
      <c r="H782" s="3"/>
    </row>
    <row r="783" spans="3:8" ht="14.5" x14ac:dyDescent="0.35">
      <c r="C783" s="1"/>
      <c r="D783" s="1"/>
      <c r="E783" s="1"/>
      <c r="F783" s="1"/>
      <c r="G783" s="1"/>
      <c r="H783" s="3"/>
    </row>
    <row r="784" spans="3:8" ht="14.5" x14ac:dyDescent="0.35">
      <c r="C784" s="1"/>
      <c r="D784" s="1"/>
      <c r="E784" s="1"/>
      <c r="F784" s="1"/>
      <c r="G784" s="1"/>
      <c r="H784" s="3"/>
    </row>
    <row r="785" spans="3:8" ht="14.5" x14ac:dyDescent="0.35">
      <c r="C785" s="1"/>
      <c r="D785" s="1"/>
      <c r="E785" s="1"/>
      <c r="F785" s="1"/>
      <c r="G785" s="1"/>
      <c r="H785" s="3"/>
    </row>
    <row r="786" spans="3:8" ht="14.5" x14ac:dyDescent="0.35">
      <c r="C786" s="1"/>
      <c r="D786" s="1"/>
      <c r="E786" s="1"/>
      <c r="F786" s="1"/>
      <c r="G786" s="1"/>
      <c r="H786" s="3"/>
    </row>
    <row r="787" spans="3:8" ht="14.5" x14ac:dyDescent="0.35">
      <c r="C787" s="1"/>
      <c r="D787" s="1"/>
      <c r="E787" s="1"/>
      <c r="F787" s="1"/>
      <c r="G787" s="1"/>
      <c r="H787" s="3"/>
    </row>
    <row r="788" spans="3:8" ht="14.5" x14ac:dyDescent="0.35">
      <c r="C788" s="1"/>
      <c r="D788" s="1"/>
      <c r="E788" s="1"/>
      <c r="F788" s="1"/>
      <c r="G788" s="1"/>
      <c r="H788" s="3"/>
    </row>
    <row r="789" spans="3:8" ht="14.5" x14ac:dyDescent="0.35">
      <c r="C789" s="1"/>
      <c r="D789" s="1"/>
      <c r="E789" s="1"/>
      <c r="F789" s="1"/>
      <c r="G789" s="1"/>
      <c r="H789" s="3"/>
    </row>
    <row r="790" spans="3:8" ht="14.5" x14ac:dyDescent="0.35">
      <c r="C790" s="1"/>
      <c r="D790" s="1"/>
      <c r="E790" s="1"/>
      <c r="F790" s="1"/>
      <c r="G790" s="1"/>
      <c r="H790" s="3"/>
    </row>
    <row r="791" spans="3:8" ht="14.5" x14ac:dyDescent="0.35">
      <c r="C791" s="1"/>
      <c r="D791" s="1"/>
      <c r="E791" s="1"/>
      <c r="F791" s="1"/>
      <c r="G791" s="1"/>
      <c r="H791" s="3"/>
    </row>
    <row r="792" spans="3:8" ht="14.5" x14ac:dyDescent="0.35">
      <c r="C792" s="1"/>
      <c r="D792" s="1"/>
      <c r="E792" s="1"/>
      <c r="F792" s="1"/>
      <c r="G792" s="1"/>
      <c r="H792" s="3"/>
    </row>
    <row r="793" spans="3:8" ht="14.5" x14ac:dyDescent="0.35">
      <c r="C793" s="1"/>
      <c r="D793" s="1"/>
      <c r="E793" s="1"/>
      <c r="F793" s="1"/>
      <c r="G793" s="1"/>
      <c r="H793" s="3"/>
    </row>
    <row r="794" spans="3:8" ht="14.5" x14ac:dyDescent="0.35">
      <c r="C794" s="1"/>
      <c r="D794" s="1"/>
      <c r="E794" s="1"/>
      <c r="F794" s="1"/>
      <c r="G794" s="1"/>
      <c r="H794" s="3"/>
    </row>
    <row r="795" spans="3:8" ht="14.5" x14ac:dyDescent="0.35">
      <c r="C795" s="1"/>
      <c r="D795" s="1"/>
      <c r="E795" s="1"/>
      <c r="F795" s="1"/>
      <c r="G795" s="1"/>
      <c r="H795" s="3"/>
    </row>
    <row r="796" spans="3:8" ht="14.5" x14ac:dyDescent="0.35">
      <c r="C796" s="1"/>
      <c r="D796" s="1"/>
      <c r="E796" s="1"/>
      <c r="F796" s="1"/>
      <c r="G796" s="1"/>
      <c r="H796" s="3"/>
    </row>
    <row r="797" spans="3:8" ht="14.5" x14ac:dyDescent="0.35">
      <c r="C797" s="1"/>
      <c r="D797" s="1"/>
      <c r="E797" s="1"/>
      <c r="F797" s="1"/>
      <c r="G797" s="1"/>
      <c r="H797" s="3"/>
    </row>
    <row r="798" spans="3:8" ht="14.5" x14ac:dyDescent="0.35">
      <c r="C798" s="1"/>
      <c r="D798" s="1"/>
      <c r="E798" s="1"/>
      <c r="F798" s="1"/>
      <c r="G798" s="1"/>
      <c r="H798" s="3"/>
    </row>
    <row r="799" spans="3:8" ht="14.5" x14ac:dyDescent="0.35">
      <c r="C799" s="1"/>
      <c r="D799" s="1"/>
      <c r="E799" s="1"/>
      <c r="F799" s="1"/>
      <c r="G799" s="1"/>
      <c r="H799" s="3"/>
    </row>
    <row r="800" spans="3:8" ht="14.5" x14ac:dyDescent="0.35">
      <c r="C800" s="1"/>
      <c r="D800" s="1"/>
      <c r="E800" s="1"/>
      <c r="F800" s="1"/>
      <c r="G800" s="1"/>
      <c r="H800" s="3"/>
    </row>
    <row r="801" spans="3:8" ht="14.5" x14ac:dyDescent="0.35">
      <c r="C801" s="1"/>
      <c r="D801" s="1"/>
      <c r="E801" s="1"/>
      <c r="F801" s="1"/>
      <c r="G801" s="1"/>
      <c r="H801" s="3"/>
    </row>
    <row r="802" spans="3:8" ht="14.5" x14ac:dyDescent="0.35">
      <c r="C802" s="1"/>
      <c r="D802" s="1"/>
      <c r="E802" s="1"/>
      <c r="F802" s="1"/>
      <c r="G802" s="1"/>
      <c r="H802" s="3"/>
    </row>
    <row r="803" spans="3:8" ht="14.5" x14ac:dyDescent="0.35">
      <c r="C803" s="1"/>
      <c r="D803" s="1"/>
      <c r="E803" s="1"/>
      <c r="F803" s="1"/>
      <c r="G803" s="1"/>
      <c r="H803" s="3"/>
    </row>
    <row r="804" spans="3:8" ht="14.5" x14ac:dyDescent="0.35">
      <c r="C804" s="1"/>
      <c r="D804" s="1"/>
      <c r="E804" s="1"/>
      <c r="F804" s="1"/>
      <c r="G804" s="1"/>
      <c r="H804" s="3"/>
    </row>
    <row r="805" spans="3:8" ht="14.5" x14ac:dyDescent="0.35">
      <c r="C805" s="1"/>
      <c r="D805" s="1"/>
      <c r="E805" s="1"/>
      <c r="F805" s="1"/>
      <c r="G805" s="1"/>
      <c r="H805" s="3"/>
    </row>
    <row r="806" spans="3:8" ht="14.5" x14ac:dyDescent="0.35">
      <c r="C806" s="1"/>
      <c r="D806" s="1"/>
      <c r="E806" s="1"/>
      <c r="F806" s="1"/>
      <c r="G806" s="1"/>
      <c r="H806" s="3"/>
    </row>
    <row r="807" spans="3:8" ht="14.5" x14ac:dyDescent="0.35">
      <c r="C807" s="1"/>
      <c r="D807" s="1"/>
      <c r="E807" s="1"/>
      <c r="F807" s="1"/>
      <c r="G807" s="1"/>
      <c r="H807" s="3"/>
    </row>
    <row r="808" spans="3:8" ht="14.5" x14ac:dyDescent="0.35">
      <c r="C808" s="1"/>
      <c r="D808" s="1"/>
      <c r="E808" s="1"/>
      <c r="F808" s="1"/>
      <c r="G808" s="1"/>
      <c r="H808" s="3"/>
    </row>
    <row r="809" spans="3:8" ht="14.5" x14ac:dyDescent="0.35">
      <c r="C809" s="1"/>
      <c r="D809" s="1"/>
      <c r="E809" s="1"/>
      <c r="F809" s="1"/>
      <c r="G809" s="1"/>
      <c r="H809" s="3"/>
    </row>
    <row r="810" spans="3:8" ht="14.5" x14ac:dyDescent="0.35">
      <c r="C810" s="1"/>
      <c r="D810" s="1"/>
      <c r="E810" s="1"/>
      <c r="F810" s="1"/>
      <c r="G810" s="1"/>
      <c r="H810" s="3"/>
    </row>
    <row r="811" spans="3:8" ht="14.5" x14ac:dyDescent="0.35">
      <c r="C811" s="1"/>
      <c r="D811" s="1"/>
      <c r="E811" s="1"/>
      <c r="F811" s="1"/>
      <c r="G811" s="1"/>
      <c r="H811" s="3"/>
    </row>
    <row r="812" spans="3:8" ht="14.5" x14ac:dyDescent="0.35">
      <c r="C812" s="1"/>
      <c r="D812" s="1"/>
      <c r="E812" s="1"/>
      <c r="F812" s="1"/>
      <c r="G812" s="1"/>
      <c r="H812" s="3"/>
    </row>
    <row r="813" spans="3:8" ht="14.5" x14ac:dyDescent="0.35">
      <c r="C813" s="1"/>
      <c r="D813" s="1"/>
      <c r="E813" s="1"/>
      <c r="F813" s="1"/>
      <c r="G813" s="1"/>
      <c r="H813" s="3"/>
    </row>
    <row r="814" spans="3:8" ht="14.5" x14ac:dyDescent="0.35">
      <c r="C814" s="1"/>
      <c r="D814" s="1"/>
      <c r="E814" s="1"/>
      <c r="F814" s="1"/>
      <c r="G814" s="1"/>
      <c r="H814" s="3"/>
    </row>
    <row r="815" spans="3:8" ht="14.5" x14ac:dyDescent="0.35">
      <c r="C815" s="1"/>
      <c r="D815" s="1"/>
      <c r="E815" s="1"/>
      <c r="F815" s="1"/>
      <c r="G815" s="1"/>
      <c r="H815" s="3"/>
    </row>
    <row r="816" spans="3:8" ht="14.5" x14ac:dyDescent="0.35">
      <c r="C816" s="1"/>
      <c r="D816" s="1"/>
      <c r="E816" s="1"/>
      <c r="F816" s="1"/>
      <c r="G816" s="1"/>
      <c r="H816" s="3"/>
    </row>
    <row r="817" spans="3:8" ht="14.5" x14ac:dyDescent="0.35">
      <c r="C817" s="1"/>
      <c r="D817" s="1"/>
      <c r="E817" s="1"/>
      <c r="F817" s="1"/>
      <c r="G817" s="1"/>
      <c r="H817" s="3"/>
    </row>
    <row r="818" spans="3:8" ht="14.5" x14ac:dyDescent="0.35">
      <c r="C818" s="1"/>
      <c r="D818" s="1"/>
      <c r="E818" s="1"/>
      <c r="F818" s="1"/>
      <c r="G818" s="1"/>
      <c r="H818" s="3"/>
    </row>
    <row r="819" spans="3:8" ht="14.5" x14ac:dyDescent="0.35">
      <c r="C819" s="1"/>
      <c r="D819" s="1"/>
      <c r="E819" s="1"/>
      <c r="F819" s="1"/>
      <c r="G819" s="1"/>
      <c r="H819" s="3"/>
    </row>
    <row r="820" spans="3:8" ht="14.5" x14ac:dyDescent="0.35">
      <c r="C820" s="1"/>
      <c r="D820" s="1"/>
      <c r="E820" s="1"/>
      <c r="F820" s="1"/>
      <c r="G820" s="1"/>
      <c r="H820" s="3"/>
    </row>
    <row r="821" spans="3:8" ht="14.5" x14ac:dyDescent="0.35">
      <c r="C821" s="1"/>
      <c r="D821" s="1"/>
      <c r="E821" s="1"/>
      <c r="F821" s="1"/>
      <c r="G821" s="1"/>
      <c r="H821" s="3"/>
    </row>
    <row r="822" spans="3:8" ht="14.5" x14ac:dyDescent="0.35">
      <c r="C822" s="1"/>
      <c r="D822" s="1"/>
      <c r="E822" s="1"/>
      <c r="F822" s="1"/>
      <c r="G822" s="1"/>
      <c r="H822" s="3"/>
    </row>
    <row r="823" spans="3:8" ht="14.5" x14ac:dyDescent="0.35">
      <c r="C823" s="1"/>
      <c r="D823" s="1"/>
      <c r="E823" s="1"/>
      <c r="F823" s="1"/>
      <c r="G823" s="1"/>
      <c r="H823" s="3"/>
    </row>
    <row r="824" spans="3:8" ht="14.5" x14ac:dyDescent="0.35">
      <c r="C824" s="1"/>
      <c r="D824" s="1"/>
      <c r="E824" s="1"/>
      <c r="F824" s="1"/>
      <c r="G824" s="1"/>
      <c r="H824" s="3"/>
    </row>
    <row r="825" spans="3:8" ht="14.5" x14ac:dyDescent="0.35">
      <c r="C825" s="1"/>
      <c r="D825" s="1"/>
      <c r="E825" s="1"/>
      <c r="F825" s="1"/>
      <c r="G825" s="1"/>
      <c r="H825" s="3"/>
    </row>
    <row r="826" spans="3:8" ht="14.5" x14ac:dyDescent="0.35">
      <c r="C826" s="1"/>
      <c r="D826" s="1"/>
      <c r="E826" s="1"/>
      <c r="F826" s="1"/>
      <c r="G826" s="1"/>
      <c r="H826" s="3"/>
    </row>
    <row r="827" spans="3:8" ht="14.5" x14ac:dyDescent="0.35">
      <c r="C827" s="1"/>
      <c r="D827" s="1"/>
      <c r="E827" s="1"/>
      <c r="F827" s="1"/>
      <c r="G827" s="1"/>
      <c r="H827" s="3"/>
    </row>
    <row r="828" spans="3:8" ht="14.5" x14ac:dyDescent="0.35">
      <c r="C828" s="1"/>
      <c r="D828" s="1"/>
      <c r="E828" s="1"/>
      <c r="F828" s="1"/>
      <c r="G828" s="1"/>
      <c r="H828" s="3"/>
    </row>
    <row r="829" spans="3:8" ht="14.5" x14ac:dyDescent="0.35">
      <c r="C829" s="1"/>
      <c r="D829" s="1"/>
      <c r="E829" s="1"/>
      <c r="F829" s="1"/>
      <c r="G829" s="1"/>
      <c r="H829" s="3"/>
    </row>
    <row r="830" spans="3:8" ht="14.5" x14ac:dyDescent="0.35">
      <c r="C830" s="1"/>
      <c r="D830" s="1"/>
      <c r="E830" s="1"/>
      <c r="F830" s="1"/>
      <c r="G830" s="1"/>
      <c r="H830" s="3"/>
    </row>
    <row r="831" spans="3:8" ht="14.5" x14ac:dyDescent="0.35">
      <c r="C831" s="1"/>
      <c r="D831" s="1"/>
      <c r="E831" s="1"/>
      <c r="F831" s="1"/>
      <c r="G831" s="1"/>
      <c r="H831" s="3"/>
    </row>
    <row r="832" spans="3:8" ht="14.5" x14ac:dyDescent="0.35">
      <c r="C832" s="1"/>
      <c r="D832" s="1"/>
      <c r="E832" s="1"/>
      <c r="F832" s="1"/>
      <c r="G832" s="1"/>
      <c r="H832" s="3"/>
    </row>
    <row r="833" spans="3:8" ht="14.5" x14ac:dyDescent="0.35">
      <c r="C833" s="1"/>
      <c r="D833" s="1"/>
      <c r="E833" s="1"/>
      <c r="F833" s="1"/>
      <c r="G833" s="1"/>
      <c r="H833" s="3"/>
    </row>
    <row r="834" spans="3:8" ht="14.5" x14ac:dyDescent="0.35">
      <c r="C834" s="1"/>
      <c r="D834" s="1"/>
      <c r="E834" s="1"/>
      <c r="F834" s="1"/>
      <c r="G834" s="1"/>
      <c r="H834" s="3"/>
    </row>
    <row r="835" spans="3:8" ht="14.5" x14ac:dyDescent="0.35">
      <c r="C835" s="1"/>
      <c r="D835" s="1"/>
      <c r="E835" s="1"/>
      <c r="F835" s="1"/>
      <c r="G835" s="1"/>
      <c r="H835" s="3"/>
    </row>
    <row r="836" spans="3:8" ht="14.5" x14ac:dyDescent="0.35">
      <c r="C836" s="1"/>
      <c r="D836" s="1"/>
      <c r="E836" s="1"/>
      <c r="F836" s="1"/>
      <c r="G836" s="1"/>
      <c r="H836" s="3"/>
    </row>
    <row r="837" spans="3:8" ht="14.5" x14ac:dyDescent="0.35">
      <c r="C837" s="1"/>
      <c r="D837" s="1"/>
      <c r="E837" s="1"/>
      <c r="F837" s="1"/>
      <c r="G837" s="1"/>
      <c r="H837" s="3"/>
    </row>
    <row r="838" spans="3:8" ht="14.5" x14ac:dyDescent="0.35">
      <c r="C838" s="1"/>
      <c r="D838" s="1"/>
      <c r="E838" s="1"/>
      <c r="F838" s="1"/>
      <c r="G838" s="1"/>
      <c r="H838" s="3"/>
    </row>
    <row r="839" spans="3:8" ht="14.5" x14ac:dyDescent="0.35">
      <c r="C839" s="1"/>
      <c r="D839" s="1"/>
      <c r="E839" s="1"/>
      <c r="F839" s="1"/>
      <c r="G839" s="1"/>
      <c r="H839" s="3"/>
    </row>
    <row r="840" spans="3:8" ht="14.5" x14ac:dyDescent="0.35">
      <c r="C840" s="1"/>
      <c r="D840" s="1"/>
      <c r="E840" s="1"/>
      <c r="F840" s="1"/>
      <c r="G840" s="1"/>
      <c r="H840" s="3"/>
    </row>
    <row r="841" spans="3:8" ht="14.5" x14ac:dyDescent="0.35">
      <c r="C841" s="1"/>
      <c r="D841" s="1"/>
      <c r="E841" s="1"/>
      <c r="F841" s="1"/>
      <c r="G841" s="1"/>
      <c r="H841" s="3"/>
    </row>
    <row r="842" spans="3:8" ht="14.5" x14ac:dyDescent="0.35">
      <c r="C842" s="1"/>
      <c r="D842" s="1"/>
      <c r="E842" s="1"/>
      <c r="F842" s="1"/>
      <c r="G842" s="1"/>
      <c r="H842" s="3"/>
    </row>
    <row r="843" spans="3:8" ht="14.5" x14ac:dyDescent="0.35">
      <c r="C843" s="1"/>
      <c r="D843" s="1"/>
      <c r="E843" s="1"/>
      <c r="F843" s="1"/>
      <c r="G843" s="1"/>
      <c r="H843" s="3"/>
    </row>
    <row r="844" spans="3:8" ht="14.5" x14ac:dyDescent="0.35">
      <c r="C844" s="1"/>
      <c r="D844" s="1"/>
      <c r="E844" s="1"/>
      <c r="F844" s="1"/>
      <c r="G844" s="1"/>
      <c r="H844" s="3"/>
    </row>
    <row r="845" spans="3:8" ht="14.5" x14ac:dyDescent="0.35">
      <c r="C845" s="1"/>
      <c r="D845" s="1"/>
      <c r="E845" s="1"/>
      <c r="F845" s="1"/>
      <c r="G845" s="1"/>
      <c r="H845" s="3"/>
    </row>
    <row r="846" spans="3:8" ht="14.5" x14ac:dyDescent="0.35">
      <c r="C846" s="1"/>
      <c r="D846" s="1"/>
      <c r="E846" s="1"/>
      <c r="F846" s="1"/>
      <c r="G846" s="1"/>
      <c r="H846" s="3"/>
    </row>
    <row r="847" spans="3:8" ht="14.5" x14ac:dyDescent="0.35">
      <c r="C847" s="1"/>
      <c r="D847" s="1"/>
      <c r="E847" s="1"/>
      <c r="F847" s="1"/>
      <c r="G847" s="1"/>
      <c r="H847" s="3"/>
    </row>
    <row r="848" spans="3:8" ht="14.5" x14ac:dyDescent="0.35">
      <c r="C848" s="1"/>
      <c r="D848" s="1"/>
      <c r="E848" s="1"/>
      <c r="F848" s="1"/>
      <c r="G848" s="1"/>
      <c r="H848" s="3"/>
    </row>
    <row r="849" spans="3:8" ht="14.5" x14ac:dyDescent="0.35">
      <c r="C849" s="1"/>
      <c r="D849" s="1"/>
      <c r="E849" s="1"/>
      <c r="F849" s="1"/>
      <c r="G849" s="1"/>
      <c r="H849" s="3"/>
    </row>
    <row r="850" spans="3:8" ht="14.5" x14ac:dyDescent="0.35">
      <c r="C850" s="1"/>
      <c r="D850" s="1"/>
      <c r="E850" s="1"/>
      <c r="F850" s="1"/>
      <c r="G850" s="1"/>
      <c r="H850" s="3"/>
    </row>
    <row r="851" spans="3:8" ht="14.5" x14ac:dyDescent="0.35">
      <c r="C851" s="1"/>
      <c r="D851" s="1"/>
      <c r="E851" s="1"/>
      <c r="F851" s="1"/>
      <c r="G851" s="1"/>
      <c r="H851" s="3"/>
    </row>
    <row r="852" spans="3:8" ht="14.5" x14ac:dyDescent="0.35">
      <c r="C852" s="1"/>
      <c r="D852" s="1"/>
      <c r="E852" s="1"/>
      <c r="F852" s="1"/>
      <c r="G852" s="1"/>
      <c r="H852" s="3"/>
    </row>
    <row r="853" spans="3:8" ht="14.5" x14ac:dyDescent="0.35">
      <c r="C853" s="1"/>
      <c r="D853" s="1"/>
      <c r="E853" s="1"/>
      <c r="F853" s="1"/>
      <c r="G853" s="1"/>
      <c r="H853" s="3"/>
    </row>
    <row r="854" spans="3:8" ht="14.5" x14ac:dyDescent="0.35">
      <c r="C854" s="1"/>
      <c r="D854" s="1"/>
      <c r="E854" s="1"/>
      <c r="F854" s="1"/>
      <c r="G854" s="1"/>
      <c r="H854" s="3"/>
    </row>
    <row r="855" spans="3:8" ht="14.5" x14ac:dyDescent="0.35">
      <c r="C855" s="1"/>
      <c r="D855" s="1"/>
      <c r="E855" s="1"/>
      <c r="F855" s="1"/>
      <c r="G855" s="1"/>
      <c r="H855" s="3"/>
    </row>
    <row r="856" spans="3:8" ht="14.5" x14ac:dyDescent="0.35">
      <c r="C856" s="1"/>
      <c r="D856" s="1"/>
      <c r="E856" s="1"/>
      <c r="F856" s="1"/>
      <c r="G856" s="1"/>
      <c r="H856" s="3"/>
    </row>
    <row r="857" spans="3:8" ht="14.5" x14ac:dyDescent="0.35">
      <c r="C857" s="1"/>
      <c r="D857" s="1"/>
      <c r="E857" s="1"/>
      <c r="F857" s="1"/>
      <c r="G857" s="1"/>
      <c r="H857" s="3"/>
    </row>
    <row r="858" spans="3:8" ht="14.5" x14ac:dyDescent="0.35">
      <c r="C858" s="1"/>
      <c r="D858" s="1"/>
      <c r="E858" s="1"/>
      <c r="F858" s="1"/>
      <c r="G858" s="1"/>
      <c r="H858" s="3"/>
    </row>
    <row r="859" spans="3:8" ht="14.5" x14ac:dyDescent="0.35">
      <c r="C859" s="1"/>
      <c r="D859" s="1"/>
      <c r="E859" s="1"/>
      <c r="F859" s="1"/>
      <c r="G859" s="1"/>
      <c r="H859" s="3"/>
    </row>
    <row r="860" spans="3:8" ht="14.5" x14ac:dyDescent="0.35">
      <c r="C860" s="1"/>
      <c r="D860" s="1"/>
      <c r="E860" s="1"/>
      <c r="F860" s="1"/>
      <c r="G860" s="1"/>
      <c r="H860" s="3"/>
    </row>
    <row r="861" spans="3:8" ht="14.5" x14ac:dyDescent="0.35">
      <c r="C861" s="1"/>
      <c r="D861" s="1"/>
      <c r="E861" s="1"/>
      <c r="F861" s="1"/>
      <c r="G861" s="1"/>
      <c r="H861" s="3"/>
    </row>
    <row r="862" spans="3:8" ht="14.5" x14ac:dyDescent="0.35">
      <c r="C862" s="1"/>
      <c r="D862" s="1"/>
      <c r="E862" s="1"/>
      <c r="F862" s="1"/>
      <c r="G862" s="1"/>
      <c r="H862" s="3"/>
    </row>
    <row r="863" spans="3:8" ht="14.5" x14ac:dyDescent="0.35">
      <c r="C863" s="1"/>
      <c r="D863" s="1"/>
      <c r="E863" s="1"/>
      <c r="F863" s="1"/>
      <c r="G863" s="1"/>
      <c r="H863" s="3"/>
    </row>
    <row r="864" spans="3:8" ht="14.5" x14ac:dyDescent="0.35">
      <c r="C864" s="1"/>
      <c r="D864" s="1"/>
      <c r="E864" s="1"/>
      <c r="F864" s="1"/>
      <c r="G864" s="1"/>
      <c r="H864" s="3"/>
    </row>
    <row r="865" spans="3:8" ht="14.5" x14ac:dyDescent="0.35">
      <c r="C865" s="1"/>
      <c r="D865" s="1"/>
      <c r="E865" s="1"/>
      <c r="F865" s="1"/>
      <c r="G865" s="1"/>
      <c r="H865" s="3"/>
    </row>
    <row r="866" spans="3:8" ht="14.5" x14ac:dyDescent="0.35">
      <c r="C866" s="1"/>
      <c r="D866" s="1"/>
      <c r="E866" s="1"/>
      <c r="F866" s="1"/>
      <c r="G866" s="1"/>
      <c r="H866" s="3"/>
    </row>
    <row r="867" spans="3:8" ht="14.5" x14ac:dyDescent="0.35">
      <c r="C867" s="1"/>
      <c r="D867" s="1"/>
      <c r="E867" s="1"/>
      <c r="F867" s="1"/>
      <c r="G867" s="1"/>
      <c r="H867" s="3"/>
    </row>
    <row r="868" spans="3:8" ht="14.5" x14ac:dyDescent="0.35">
      <c r="C868" s="1"/>
      <c r="D868" s="1"/>
      <c r="E868" s="1"/>
      <c r="F868" s="1"/>
      <c r="G868" s="1"/>
      <c r="H868" s="3"/>
    </row>
    <row r="869" spans="3:8" ht="14.5" x14ac:dyDescent="0.35">
      <c r="C869" s="1"/>
      <c r="D869" s="1"/>
      <c r="E869" s="1"/>
      <c r="F869" s="1"/>
      <c r="G869" s="1"/>
      <c r="H869" s="3"/>
    </row>
    <row r="870" spans="3:8" ht="14.5" x14ac:dyDescent="0.35">
      <c r="C870" s="1"/>
      <c r="D870" s="1"/>
      <c r="E870" s="1"/>
      <c r="F870" s="1"/>
      <c r="G870" s="1"/>
      <c r="H870" s="3"/>
    </row>
    <row r="871" spans="3:8" ht="14.5" x14ac:dyDescent="0.35">
      <c r="C871" s="1"/>
      <c r="D871" s="1"/>
      <c r="E871" s="1"/>
      <c r="F871" s="1"/>
      <c r="G871" s="1"/>
      <c r="H871" s="3"/>
    </row>
    <row r="872" spans="3:8" ht="14.5" x14ac:dyDescent="0.35">
      <c r="C872" s="1"/>
      <c r="D872" s="1"/>
      <c r="E872" s="1"/>
      <c r="F872" s="1"/>
      <c r="G872" s="1"/>
      <c r="H872" s="3"/>
    </row>
    <row r="873" spans="3:8" ht="14.5" x14ac:dyDescent="0.35">
      <c r="C873" s="1"/>
      <c r="D873" s="1"/>
      <c r="E873" s="1"/>
      <c r="F873" s="1"/>
      <c r="G873" s="1"/>
      <c r="H873" s="3"/>
    </row>
    <row r="874" spans="3:8" ht="14.5" x14ac:dyDescent="0.35">
      <c r="C874" s="1"/>
      <c r="D874" s="1"/>
      <c r="E874" s="1"/>
      <c r="F874" s="1"/>
      <c r="G874" s="1"/>
      <c r="H874" s="3"/>
    </row>
    <row r="875" spans="3:8" ht="14.5" x14ac:dyDescent="0.35">
      <c r="C875" s="1"/>
      <c r="D875" s="1"/>
      <c r="E875" s="1"/>
      <c r="F875" s="1"/>
      <c r="G875" s="1"/>
      <c r="H875" s="3"/>
    </row>
    <row r="876" spans="3:8" ht="14.5" x14ac:dyDescent="0.35">
      <c r="C876" s="1"/>
      <c r="D876" s="1"/>
      <c r="E876" s="1"/>
      <c r="F876" s="1"/>
      <c r="G876" s="1"/>
      <c r="H876" s="3"/>
    </row>
    <row r="877" spans="3:8" ht="14.5" x14ac:dyDescent="0.35">
      <c r="C877" s="1"/>
      <c r="D877" s="1"/>
      <c r="E877" s="1"/>
      <c r="F877" s="1"/>
      <c r="G877" s="1"/>
      <c r="H877" s="3"/>
    </row>
    <row r="878" spans="3:8" ht="14.5" x14ac:dyDescent="0.35">
      <c r="C878" s="1"/>
      <c r="D878" s="1"/>
      <c r="E878" s="1"/>
      <c r="F878" s="1"/>
      <c r="G878" s="1"/>
      <c r="H878" s="3"/>
    </row>
    <row r="879" spans="3:8" ht="14.5" x14ac:dyDescent="0.35">
      <c r="C879" s="1"/>
      <c r="D879" s="1"/>
      <c r="E879" s="1"/>
      <c r="F879" s="1"/>
      <c r="G879" s="1"/>
      <c r="H879" s="3"/>
    </row>
    <row r="880" spans="3:8" ht="14.5" x14ac:dyDescent="0.35">
      <c r="C880" s="1"/>
      <c r="D880" s="1"/>
      <c r="E880" s="1"/>
      <c r="F880" s="1"/>
      <c r="G880" s="1"/>
      <c r="H880" s="3"/>
    </row>
    <row r="881" spans="3:8" ht="14.5" x14ac:dyDescent="0.35">
      <c r="C881" s="1"/>
      <c r="D881" s="1"/>
      <c r="E881" s="1"/>
      <c r="F881" s="1"/>
      <c r="G881" s="1"/>
      <c r="H881" s="3"/>
    </row>
    <row r="882" spans="3:8" ht="14.5" x14ac:dyDescent="0.35">
      <c r="C882" s="1"/>
      <c r="D882" s="1"/>
      <c r="E882" s="1"/>
      <c r="F882" s="1"/>
      <c r="G882" s="1"/>
      <c r="H882" s="3"/>
    </row>
    <row r="883" spans="3:8" ht="14.5" x14ac:dyDescent="0.35">
      <c r="C883" s="1"/>
      <c r="D883" s="1"/>
      <c r="E883" s="1"/>
      <c r="F883" s="1"/>
      <c r="G883" s="1"/>
      <c r="H883" s="3"/>
    </row>
    <row r="884" spans="3:8" ht="14.5" x14ac:dyDescent="0.35">
      <c r="C884" s="1"/>
      <c r="D884" s="1"/>
      <c r="E884" s="1"/>
      <c r="F884" s="1"/>
      <c r="G884" s="1"/>
      <c r="H884" s="3"/>
    </row>
    <row r="885" spans="3:8" ht="14.5" x14ac:dyDescent="0.35">
      <c r="C885" s="1"/>
      <c r="D885" s="1"/>
      <c r="E885" s="1"/>
      <c r="F885" s="1"/>
      <c r="G885" s="1"/>
      <c r="H885" s="3"/>
    </row>
    <row r="886" spans="3:8" ht="14.5" x14ac:dyDescent="0.35">
      <c r="C886" s="1"/>
      <c r="D886" s="1"/>
      <c r="E886" s="1"/>
      <c r="F886" s="1"/>
      <c r="G886" s="1"/>
      <c r="H886" s="3"/>
    </row>
    <row r="887" spans="3:8" ht="14.5" x14ac:dyDescent="0.35">
      <c r="C887" s="1"/>
      <c r="D887" s="1"/>
      <c r="E887" s="1"/>
      <c r="F887" s="1"/>
      <c r="G887" s="1"/>
      <c r="H887" s="3"/>
    </row>
    <row r="888" spans="3:8" ht="14.5" x14ac:dyDescent="0.35">
      <c r="C888" s="1"/>
      <c r="D888" s="1"/>
      <c r="E888" s="1"/>
      <c r="F888" s="1"/>
      <c r="G888" s="1"/>
      <c r="H888" s="3"/>
    </row>
    <row r="889" spans="3:8" ht="14.5" x14ac:dyDescent="0.35">
      <c r="C889" s="1"/>
      <c r="D889" s="1"/>
      <c r="E889" s="1"/>
      <c r="F889" s="1"/>
      <c r="G889" s="1"/>
      <c r="H889" s="3"/>
    </row>
    <row r="890" spans="3:8" ht="14.5" x14ac:dyDescent="0.35">
      <c r="C890" s="1"/>
      <c r="D890" s="1"/>
      <c r="E890" s="1"/>
      <c r="F890" s="1"/>
      <c r="G890" s="1"/>
      <c r="H890" s="3"/>
    </row>
    <row r="891" spans="3:8" ht="14.5" x14ac:dyDescent="0.35">
      <c r="C891" s="1"/>
      <c r="D891" s="1"/>
      <c r="E891" s="1"/>
      <c r="F891" s="1"/>
      <c r="G891" s="1"/>
      <c r="H891" s="3"/>
    </row>
    <row r="892" spans="3:8" ht="14.5" x14ac:dyDescent="0.35">
      <c r="C892" s="1"/>
      <c r="D892" s="1"/>
      <c r="E892" s="1"/>
      <c r="F892" s="1"/>
      <c r="G892" s="1"/>
      <c r="H892" s="3"/>
    </row>
    <row r="893" spans="3:8" ht="14.5" x14ac:dyDescent="0.35">
      <c r="C893" s="1"/>
      <c r="D893" s="1"/>
      <c r="E893" s="1"/>
      <c r="F893" s="1"/>
      <c r="G893" s="1"/>
      <c r="H893" s="3"/>
    </row>
    <row r="894" spans="3:8" ht="14.5" x14ac:dyDescent="0.35">
      <c r="C894" s="1"/>
      <c r="D894" s="1"/>
      <c r="E894" s="1"/>
      <c r="F894" s="1"/>
      <c r="G894" s="1"/>
      <c r="H894" s="3"/>
    </row>
    <row r="895" spans="3:8" ht="14.5" x14ac:dyDescent="0.35">
      <c r="C895" s="1"/>
      <c r="D895" s="1"/>
      <c r="E895" s="1"/>
      <c r="F895" s="1"/>
      <c r="G895" s="1"/>
      <c r="H895" s="3"/>
    </row>
    <row r="896" spans="3:8" ht="14.5" x14ac:dyDescent="0.35">
      <c r="C896" s="1"/>
      <c r="D896" s="1"/>
      <c r="E896" s="1"/>
      <c r="F896" s="1"/>
      <c r="G896" s="1"/>
      <c r="H896" s="3"/>
    </row>
    <row r="897" spans="3:8" ht="14.5" x14ac:dyDescent="0.35">
      <c r="C897" s="1"/>
      <c r="D897" s="1"/>
      <c r="E897" s="1"/>
      <c r="F897" s="1"/>
      <c r="G897" s="1"/>
      <c r="H897" s="3"/>
    </row>
    <row r="898" spans="3:8" ht="14.5" x14ac:dyDescent="0.35">
      <c r="C898" s="1"/>
      <c r="D898" s="1"/>
      <c r="E898" s="1"/>
      <c r="F898" s="1"/>
      <c r="G898" s="1"/>
      <c r="H898" s="3"/>
    </row>
    <row r="899" spans="3:8" ht="14.5" x14ac:dyDescent="0.35">
      <c r="C899" s="1"/>
      <c r="D899" s="1"/>
      <c r="E899" s="1"/>
      <c r="F899" s="1"/>
      <c r="G899" s="1"/>
      <c r="H899" s="3"/>
    </row>
    <row r="900" spans="3:8" ht="14.5" x14ac:dyDescent="0.35">
      <c r="C900" s="1"/>
      <c r="D900" s="1"/>
      <c r="E900" s="1"/>
      <c r="F900" s="1"/>
      <c r="G900" s="1"/>
      <c r="H900" s="3"/>
    </row>
    <row r="901" spans="3:8" ht="14.5" x14ac:dyDescent="0.35">
      <c r="C901" s="1"/>
      <c r="D901" s="1"/>
      <c r="E901" s="1"/>
      <c r="F901" s="1"/>
      <c r="G901" s="1"/>
      <c r="H901" s="3"/>
    </row>
    <row r="902" spans="3:8" ht="14.5" x14ac:dyDescent="0.35">
      <c r="C902" s="1"/>
      <c r="D902" s="1"/>
      <c r="E902" s="1"/>
      <c r="F902" s="1"/>
      <c r="G902" s="1"/>
      <c r="H902" s="3"/>
    </row>
    <row r="903" spans="3:8" ht="14.5" x14ac:dyDescent="0.35">
      <c r="C903" s="1"/>
      <c r="D903" s="1"/>
      <c r="E903" s="1"/>
      <c r="F903" s="1"/>
      <c r="G903" s="1"/>
      <c r="H903" s="3"/>
    </row>
    <row r="904" spans="3:8" ht="14.5" x14ac:dyDescent="0.35">
      <c r="C904" s="1"/>
      <c r="D904" s="1"/>
      <c r="E904" s="1"/>
      <c r="F904" s="1"/>
      <c r="G904" s="1"/>
      <c r="H904" s="3"/>
    </row>
    <row r="905" spans="3:8" ht="14.5" x14ac:dyDescent="0.35">
      <c r="C905" s="1"/>
      <c r="D905" s="1"/>
      <c r="E905" s="1"/>
      <c r="F905" s="1"/>
      <c r="G905" s="1"/>
      <c r="H905" s="3"/>
    </row>
    <row r="906" spans="3:8" ht="14.5" x14ac:dyDescent="0.35">
      <c r="C906" s="1"/>
      <c r="D906" s="1"/>
      <c r="E906" s="1"/>
      <c r="F906" s="1"/>
      <c r="G906" s="1"/>
      <c r="H906" s="3"/>
    </row>
    <row r="907" spans="3:8" ht="14.5" x14ac:dyDescent="0.35">
      <c r="C907" s="1"/>
      <c r="D907" s="1"/>
      <c r="E907" s="1"/>
      <c r="F907" s="1"/>
      <c r="G907" s="1"/>
      <c r="H907" s="3"/>
    </row>
    <row r="908" spans="3:8" ht="14.5" x14ac:dyDescent="0.35">
      <c r="C908" s="1"/>
      <c r="D908" s="1"/>
      <c r="E908" s="1"/>
      <c r="F908" s="1"/>
      <c r="G908" s="1"/>
      <c r="H908" s="3"/>
    </row>
    <row r="909" spans="3:8" ht="14.5" x14ac:dyDescent="0.35">
      <c r="C909" s="1"/>
      <c r="D909" s="1"/>
      <c r="E909" s="1"/>
      <c r="F909" s="1"/>
      <c r="G909" s="1"/>
      <c r="H909" s="3"/>
    </row>
    <row r="910" spans="3:8" ht="14.5" x14ac:dyDescent="0.35">
      <c r="C910" s="1"/>
      <c r="D910" s="1"/>
      <c r="E910" s="1"/>
      <c r="F910" s="1"/>
      <c r="G910" s="1"/>
      <c r="H910" s="3"/>
    </row>
    <row r="911" spans="3:8" ht="14.5" x14ac:dyDescent="0.35">
      <c r="C911" s="1"/>
      <c r="D911" s="1"/>
      <c r="E911" s="1"/>
      <c r="F911" s="1"/>
      <c r="G911" s="1"/>
      <c r="H911" s="3"/>
    </row>
    <row r="912" spans="3:8" ht="14.5" x14ac:dyDescent="0.35">
      <c r="C912" s="1"/>
      <c r="D912" s="1"/>
      <c r="E912" s="1"/>
      <c r="F912" s="1"/>
      <c r="G912" s="1"/>
      <c r="H912" s="3"/>
    </row>
    <row r="913" spans="3:8" ht="14.5" x14ac:dyDescent="0.35">
      <c r="C913" s="1"/>
      <c r="D913" s="1"/>
      <c r="E913" s="1"/>
      <c r="F913" s="1"/>
      <c r="G913" s="1"/>
      <c r="H913" s="3"/>
    </row>
    <row r="914" spans="3:8" ht="14.5" x14ac:dyDescent="0.35">
      <c r="C914" s="1"/>
      <c r="D914" s="1"/>
      <c r="E914" s="1"/>
      <c r="F914" s="1"/>
      <c r="G914" s="1"/>
      <c r="H914" s="3"/>
    </row>
    <row r="915" spans="3:8" ht="14.5" x14ac:dyDescent="0.35">
      <c r="C915" s="1"/>
      <c r="D915" s="1"/>
      <c r="E915" s="1"/>
      <c r="F915" s="1"/>
      <c r="G915" s="1"/>
      <c r="H915" s="3"/>
    </row>
    <row r="916" spans="3:8" ht="14.5" x14ac:dyDescent="0.35">
      <c r="C916" s="1"/>
      <c r="D916" s="1"/>
      <c r="E916" s="1"/>
      <c r="F916" s="1"/>
      <c r="G916" s="1"/>
      <c r="H916" s="3"/>
    </row>
    <row r="917" spans="3:8" ht="14.5" x14ac:dyDescent="0.35">
      <c r="C917" s="1"/>
      <c r="D917" s="1"/>
      <c r="E917" s="1"/>
      <c r="F917" s="1"/>
      <c r="G917" s="1"/>
      <c r="H917" s="3"/>
    </row>
    <row r="918" spans="3:8" ht="14.5" x14ac:dyDescent="0.35">
      <c r="C918" s="1"/>
      <c r="D918" s="1"/>
      <c r="E918" s="1"/>
      <c r="F918" s="1"/>
      <c r="G918" s="1"/>
      <c r="H918" s="3"/>
    </row>
    <row r="919" spans="3:8" ht="14.5" x14ac:dyDescent="0.35">
      <c r="C919" s="1"/>
      <c r="D919" s="1"/>
      <c r="E919" s="1"/>
      <c r="F919" s="1"/>
      <c r="G919" s="1"/>
      <c r="H919" s="3"/>
    </row>
    <row r="920" spans="3:8" ht="14.5" x14ac:dyDescent="0.35">
      <c r="C920" s="1"/>
      <c r="D920" s="1"/>
      <c r="E920" s="1"/>
      <c r="F920" s="1"/>
      <c r="G920" s="1"/>
      <c r="H920" s="3"/>
    </row>
    <row r="921" spans="3:8" ht="14.5" x14ac:dyDescent="0.35">
      <c r="C921" s="1"/>
      <c r="D921" s="1"/>
      <c r="E921" s="1"/>
      <c r="F921" s="1"/>
      <c r="G921" s="1"/>
      <c r="H921" s="3"/>
    </row>
    <row r="922" spans="3:8" ht="14.5" x14ac:dyDescent="0.35">
      <c r="C922" s="1"/>
      <c r="D922" s="1"/>
      <c r="E922" s="1"/>
      <c r="F922" s="1"/>
      <c r="G922" s="1"/>
      <c r="H922" s="3"/>
    </row>
    <row r="923" spans="3:8" ht="14.5" x14ac:dyDescent="0.35">
      <c r="C923" s="1"/>
      <c r="D923" s="1"/>
      <c r="E923" s="1"/>
      <c r="F923" s="1"/>
      <c r="G923" s="1"/>
      <c r="H923" s="3"/>
    </row>
    <row r="924" spans="3:8" ht="14.5" x14ac:dyDescent="0.35">
      <c r="C924" s="1"/>
      <c r="D924" s="1"/>
      <c r="E924" s="1"/>
      <c r="F924" s="1"/>
      <c r="G924" s="1"/>
      <c r="H924" s="3"/>
    </row>
    <row r="925" spans="3:8" ht="14.5" x14ac:dyDescent="0.35">
      <c r="C925" s="1"/>
      <c r="D925" s="1"/>
      <c r="E925" s="1"/>
      <c r="F925" s="1"/>
      <c r="G925" s="1"/>
      <c r="H925" s="3"/>
    </row>
    <row r="926" spans="3:8" ht="14.5" x14ac:dyDescent="0.35">
      <c r="C926" s="1"/>
      <c r="D926" s="1"/>
      <c r="E926" s="1"/>
      <c r="F926" s="1"/>
      <c r="G926" s="1"/>
      <c r="H926" s="3"/>
    </row>
    <row r="927" spans="3:8" ht="14.5" x14ac:dyDescent="0.35">
      <c r="C927" s="1"/>
      <c r="D927" s="1"/>
      <c r="E927" s="1"/>
      <c r="F927" s="1"/>
      <c r="G927" s="1"/>
      <c r="H927" s="3"/>
    </row>
    <row r="928" spans="3:8" ht="14.5" x14ac:dyDescent="0.35">
      <c r="C928" s="1"/>
      <c r="D928" s="1"/>
      <c r="E928" s="1"/>
      <c r="F928" s="1"/>
      <c r="G928" s="1"/>
      <c r="H928" s="3"/>
    </row>
    <row r="929" spans="3:8" ht="14.5" x14ac:dyDescent="0.35">
      <c r="C929" s="1"/>
      <c r="D929" s="1"/>
      <c r="E929" s="1"/>
      <c r="F929" s="1"/>
      <c r="G929" s="1"/>
      <c r="H929" s="3"/>
    </row>
    <row r="930" spans="3:8" ht="14.5" x14ac:dyDescent="0.35">
      <c r="C930" s="1"/>
      <c r="D930" s="1"/>
      <c r="E930" s="1"/>
      <c r="F930" s="1"/>
      <c r="G930" s="1"/>
      <c r="H930" s="3"/>
    </row>
    <row r="931" spans="3:8" ht="14.5" x14ac:dyDescent="0.35">
      <c r="C931" s="1"/>
      <c r="D931" s="1"/>
      <c r="E931" s="1"/>
      <c r="F931" s="1"/>
      <c r="G931" s="1"/>
      <c r="H931" s="3"/>
    </row>
    <row r="932" spans="3:8" ht="14.5" x14ac:dyDescent="0.35">
      <c r="C932" s="1"/>
      <c r="D932" s="1"/>
      <c r="E932" s="1"/>
      <c r="F932" s="1"/>
      <c r="G932" s="1"/>
      <c r="H932" s="3"/>
    </row>
    <row r="933" spans="3:8" ht="14.5" x14ac:dyDescent="0.35">
      <c r="C933" s="1"/>
      <c r="D933" s="1"/>
      <c r="E933" s="1"/>
      <c r="F933" s="1"/>
      <c r="G933" s="1"/>
      <c r="H933" s="3"/>
    </row>
    <row r="934" spans="3:8" ht="14.5" x14ac:dyDescent="0.35">
      <c r="C934" s="1"/>
      <c r="D934" s="1"/>
      <c r="E934" s="1"/>
      <c r="F934" s="1"/>
      <c r="G934" s="1"/>
      <c r="H934" s="3"/>
    </row>
    <row r="935" spans="3:8" ht="14.5" x14ac:dyDescent="0.35">
      <c r="C935" s="1"/>
      <c r="D935" s="1"/>
      <c r="E935" s="1"/>
      <c r="F935" s="1"/>
      <c r="G935" s="1"/>
      <c r="H935" s="3"/>
    </row>
    <row r="936" spans="3:8" ht="14.5" x14ac:dyDescent="0.35">
      <c r="C936" s="1"/>
      <c r="D936" s="1"/>
      <c r="E936" s="1"/>
      <c r="F936" s="1"/>
      <c r="G936" s="1"/>
      <c r="H936" s="3"/>
    </row>
    <row r="937" spans="3:8" ht="14.5" x14ac:dyDescent="0.35">
      <c r="C937" s="1"/>
      <c r="D937" s="1"/>
      <c r="E937" s="1"/>
      <c r="F937" s="1"/>
      <c r="G937" s="1"/>
      <c r="H937" s="3"/>
    </row>
    <row r="938" spans="3:8" ht="14.5" x14ac:dyDescent="0.35">
      <c r="C938" s="1"/>
      <c r="D938" s="1"/>
      <c r="E938" s="1"/>
      <c r="F938" s="1"/>
      <c r="G938" s="1"/>
      <c r="H938" s="3"/>
    </row>
    <row r="939" spans="3:8" ht="14.5" x14ac:dyDescent="0.35">
      <c r="C939" s="1"/>
      <c r="D939" s="1"/>
      <c r="E939" s="1"/>
      <c r="F939" s="1"/>
      <c r="G939" s="1"/>
      <c r="H939" s="3"/>
    </row>
    <row r="940" spans="3:8" ht="14.5" x14ac:dyDescent="0.35">
      <c r="C940" s="1"/>
      <c r="D940" s="1"/>
      <c r="E940" s="1"/>
      <c r="F940" s="1"/>
      <c r="G940" s="1"/>
      <c r="H940" s="3"/>
    </row>
    <row r="941" spans="3:8" ht="14.5" x14ac:dyDescent="0.35">
      <c r="C941" s="1"/>
      <c r="D941" s="1"/>
      <c r="E941" s="1"/>
      <c r="F941" s="1"/>
      <c r="G941" s="1"/>
      <c r="H941" s="3"/>
    </row>
    <row r="942" spans="3:8" ht="14.5" x14ac:dyDescent="0.35">
      <c r="C942" s="1"/>
      <c r="D942" s="1"/>
      <c r="E942" s="1"/>
      <c r="F942" s="1"/>
      <c r="G942" s="1"/>
      <c r="H942" s="3"/>
    </row>
    <row r="943" spans="3:8" ht="14.5" x14ac:dyDescent="0.35">
      <c r="C943" s="1"/>
      <c r="D943" s="1"/>
      <c r="E943" s="1"/>
      <c r="F943" s="1"/>
      <c r="G943" s="1"/>
      <c r="H943" s="3"/>
    </row>
    <row r="944" spans="3:8" ht="14.5" x14ac:dyDescent="0.35">
      <c r="C944" s="1"/>
      <c r="D944" s="1"/>
      <c r="E944" s="1"/>
      <c r="F944" s="1"/>
      <c r="G944" s="1"/>
      <c r="H944" s="3"/>
    </row>
    <row r="945" spans="3:8" ht="14.5" x14ac:dyDescent="0.35">
      <c r="C945" s="1"/>
      <c r="D945" s="1"/>
      <c r="E945" s="1"/>
      <c r="F945" s="1"/>
      <c r="G945" s="1"/>
      <c r="H945" s="3"/>
    </row>
    <row r="946" spans="3:8" ht="14.5" x14ac:dyDescent="0.35">
      <c r="C946" s="1"/>
      <c r="D946" s="1"/>
      <c r="E946" s="1"/>
      <c r="F946" s="1"/>
      <c r="G946" s="1"/>
      <c r="H946" s="3"/>
    </row>
    <row r="947" spans="3:8" ht="14.5" x14ac:dyDescent="0.35">
      <c r="C947" s="1"/>
      <c r="D947" s="1"/>
      <c r="E947" s="1"/>
      <c r="F947" s="1"/>
      <c r="G947" s="1"/>
      <c r="H947" s="3"/>
    </row>
    <row r="948" spans="3:8" ht="14.5" x14ac:dyDescent="0.35">
      <c r="C948" s="1"/>
      <c r="D948" s="1"/>
      <c r="E948" s="1"/>
      <c r="F948" s="1"/>
      <c r="G948" s="1"/>
      <c r="H948" s="3"/>
    </row>
    <row r="949" spans="3:8" ht="14.5" x14ac:dyDescent="0.35">
      <c r="C949" s="1"/>
      <c r="D949" s="1"/>
      <c r="E949" s="1"/>
      <c r="F949" s="1"/>
      <c r="G949" s="1"/>
      <c r="H949" s="3"/>
    </row>
    <row r="950" spans="3:8" ht="14.5" x14ac:dyDescent="0.35">
      <c r="C950" s="1"/>
      <c r="D950" s="1"/>
      <c r="E950" s="1"/>
      <c r="F950" s="1"/>
      <c r="G950" s="1"/>
      <c r="H950" s="3"/>
    </row>
    <row r="951" spans="3:8" ht="14.5" x14ac:dyDescent="0.35">
      <c r="C951" s="1"/>
      <c r="D951" s="1"/>
      <c r="E951" s="1"/>
      <c r="F951" s="1"/>
      <c r="G951" s="1"/>
      <c r="H951" s="3"/>
    </row>
    <row r="952" spans="3:8" ht="14.5" x14ac:dyDescent="0.35">
      <c r="C952" s="1"/>
      <c r="D952" s="1"/>
      <c r="E952" s="1"/>
      <c r="F952" s="1"/>
      <c r="G952" s="1"/>
      <c r="H952" s="3"/>
    </row>
    <row r="953" spans="3:8" ht="14.5" x14ac:dyDescent="0.35">
      <c r="C953" s="1"/>
      <c r="D953" s="1"/>
      <c r="E953" s="1"/>
      <c r="F953" s="1"/>
      <c r="G953" s="1"/>
      <c r="H953" s="3"/>
    </row>
    <row r="954" spans="3:8" ht="14.5" x14ac:dyDescent="0.35">
      <c r="C954" s="1"/>
      <c r="D954" s="1"/>
      <c r="E954" s="1"/>
      <c r="F954" s="1"/>
      <c r="G954" s="1"/>
      <c r="H954" s="3"/>
    </row>
    <row r="955" spans="3:8" ht="14.5" x14ac:dyDescent="0.35">
      <c r="C955" s="1"/>
      <c r="D955" s="1"/>
      <c r="E955" s="1"/>
      <c r="F955" s="1"/>
      <c r="G955" s="1"/>
      <c r="H955" s="3"/>
    </row>
    <row r="956" spans="3:8" ht="14.5" x14ac:dyDescent="0.35">
      <c r="C956" s="1"/>
      <c r="D956" s="1"/>
      <c r="E956" s="1"/>
      <c r="F956" s="1"/>
      <c r="G956" s="1"/>
      <c r="H956" s="3"/>
    </row>
    <row r="957" spans="3:8" ht="14.5" x14ac:dyDescent="0.35">
      <c r="C957" s="1"/>
      <c r="D957" s="1"/>
      <c r="E957" s="1"/>
      <c r="F957" s="1"/>
      <c r="G957" s="1"/>
      <c r="H957" s="3"/>
    </row>
    <row r="958" spans="3:8" ht="14.5" x14ac:dyDescent="0.35">
      <c r="C958" s="1"/>
      <c r="D958" s="1"/>
      <c r="E958" s="1"/>
      <c r="F958" s="1"/>
      <c r="G958" s="1"/>
      <c r="H958" s="3"/>
    </row>
    <row r="959" spans="3:8" ht="14.5" x14ac:dyDescent="0.35">
      <c r="C959" s="1"/>
      <c r="D959" s="1"/>
      <c r="E959" s="1"/>
      <c r="F959" s="1"/>
      <c r="G959" s="1"/>
      <c r="H959" s="3"/>
    </row>
    <row r="960" spans="3:8" ht="14.5" x14ac:dyDescent="0.35">
      <c r="C960" s="1"/>
      <c r="D960" s="1"/>
      <c r="E960" s="1"/>
      <c r="F960" s="1"/>
      <c r="G960" s="1"/>
      <c r="H960" s="3"/>
    </row>
    <row r="961" spans="3:8" ht="14.5" x14ac:dyDescent="0.35">
      <c r="C961" s="1"/>
      <c r="D961" s="1"/>
      <c r="E961" s="1"/>
      <c r="F961" s="1"/>
      <c r="G961" s="1"/>
      <c r="H961" s="3"/>
    </row>
    <row r="962" spans="3:8" ht="14.5" x14ac:dyDescent="0.35">
      <c r="C962" s="1"/>
      <c r="D962" s="1"/>
      <c r="E962" s="1"/>
      <c r="F962" s="1"/>
      <c r="G962" s="1"/>
      <c r="H962" s="3"/>
    </row>
    <row r="963" spans="3:8" ht="14.5" x14ac:dyDescent="0.35">
      <c r="C963" s="1"/>
      <c r="D963" s="1"/>
      <c r="E963" s="1"/>
      <c r="F963" s="1"/>
      <c r="G963" s="1"/>
      <c r="H963" s="3"/>
    </row>
    <row r="964" spans="3:8" ht="14.5" x14ac:dyDescent="0.35">
      <c r="C964" s="1"/>
      <c r="D964" s="1"/>
      <c r="E964" s="1"/>
      <c r="F964" s="1"/>
      <c r="G964" s="1"/>
      <c r="H964" s="3"/>
    </row>
    <row r="965" spans="3:8" ht="14.5" x14ac:dyDescent="0.35">
      <c r="C965" s="1"/>
      <c r="D965" s="1"/>
      <c r="E965" s="1"/>
      <c r="F965" s="1"/>
      <c r="G965" s="1"/>
      <c r="H965" s="3"/>
    </row>
    <row r="966" spans="3:8" ht="14.5" x14ac:dyDescent="0.35">
      <c r="C966" s="1"/>
      <c r="D966" s="1"/>
      <c r="E966" s="1"/>
      <c r="F966" s="1"/>
      <c r="G966" s="1"/>
      <c r="H966" s="3"/>
    </row>
    <row r="967" spans="3:8" ht="14.5" x14ac:dyDescent="0.35">
      <c r="C967" s="1"/>
      <c r="D967" s="1"/>
      <c r="E967" s="1"/>
      <c r="F967" s="1"/>
      <c r="G967" s="1"/>
      <c r="H967" s="3"/>
    </row>
    <row r="968" spans="3:8" ht="14.5" x14ac:dyDescent="0.35">
      <c r="C968" s="1"/>
      <c r="D968" s="1"/>
      <c r="E968" s="1"/>
      <c r="F968" s="1"/>
      <c r="G968" s="1"/>
      <c r="H968" s="3"/>
    </row>
    <row r="969" spans="3:8" ht="14.5" x14ac:dyDescent="0.35">
      <c r="C969" s="1"/>
      <c r="D969" s="1"/>
      <c r="E969" s="1"/>
      <c r="F969" s="1"/>
      <c r="G969" s="1"/>
      <c r="H969" s="3"/>
    </row>
    <row r="970" spans="3:8" ht="14.5" x14ac:dyDescent="0.35">
      <c r="C970" s="1"/>
      <c r="D970" s="1"/>
      <c r="E970" s="1"/>
      <c r="F970" s="1"/>
      <c r="G970" s="1"/>
      <c r="H970" s="3"/>
    </row>
    <row r="971" spans="3:8" ht="14.5" x14ac:dyDescent="0.35">
      <c r="C971" s="1"/>
      <c r="D971" s="1"/>
      <c r="E971" s="1"/>
      <c r="F971" s="1"/>
      <c r="G971" s="1"/>
      <c r="H971" s="3"/>
    </row>
    <row r="972" spans="3:8" ht="14.5" x14ac:dyDescent="0.35">
      <c r="C972" s="1"/>
      <c r="D972" s="1"/>
      <c r="E972" s="1"/>
      <c r="F972" s="1"/>
      <c r="G972" s="1"/>
      <c r="H972" s="3"/>
    </row>
    <row r="973" spans="3:8" ht="14.5" x14ac:dyDescent="0.35">
      <c r="C973" s="1"/>
      <c r="D973" s="1"/>
      <c r="E973" s="1"/>
      <c r="F973" s="1"/>
      <c r="G973" s="1"/>
      <c r="H973" s="3"/>
    </row>
    <row r="974" spans="3:8" ht="14.5" x14ac:dyDescent="0.35">
      <c r="C974" s="1"/>
      <c r="D974" s="1"/>
      <c r="E974" s="1"/>
      <c r="F974" s="1"/>
      <c r="G974" s="1"/>
      <c r="H974" s="3"/>
    </row>
    <row r="975" spans="3:8" ht="14.5" x14ac:dyDescent="0.35">
      <c r="C975" s="1"/>
      <c r="D975" s="1"/>
      <c r="E975" s="1"/>
      <c r="F975" s="1"/>
      <c r="G975" s="1"/>
      <c r="H975" s="3"/>
    </row>
    <row r="976" spans="3:8" ht="14.5" x14ac:dyDescent="0.35">
      <c r="C976" s="1"/>
      <c r="D976" s="1"/>
      <c r="E976" s="1"/>
      <c r="F976" s="1"/>
      <c r="G976" s="1"/>
      <c r="H976" s="3"/>
    </row>
    <row r="977" spans="3:8" ht="14.5" x14ac:dyDescent="0.35">
      <c r="C977" s="1"/>
      <c r="D977" s="1"/>
      <c r="E977" s="1"/>
      <c r="F977" s="1"/>
      <c r="G977" s="1"/>
      <c r="H977" s="3"/>
    </row>
    <row r="978" spans="3:8" ht="14.5" x14ac:dyDescent="0.35">
      <c r="C978" s="1"/>
      <c r="D978" s="1"/>
      <c r="E978" s="1"/>
      <c r="F978" s="1"/>
      <c r="G978" s="1"/>
      <c r="H978" s="3"/>
    </row>
    <row r="979" spans="3:8" ht="14.5" x14ac:dyDescent="0.35">
      <c r="C979" s="1"/>
      <c r="D979" s="1"/>
      <c r="E979" s="1"/>
      <c r="F979" s="1"/>
      <c r="G979" s="1"/>
      <c r="H979" s="3"/>
    </row>
    <row r="980" spans="3:8" ht="14.5" x14ac:dyDescent="0.35">
      <c r="C980" s="1"/>
      <c r="D980" s="1"/>
      <c r="E980" s="1"/>
      <c r="F980" s="1"/>
      <c r="G980" s="1"/>
      <c r="H980" s="3"/>
    </row>
    <row r="981" spans="3:8" ht="14.5" x14ac:dyDescent="0.35">
      <c r="C981" s="1"/>
      <c r="D981" s="1"/>
      <c r="E981" s="1"/>
      <c r="F981" s="1"/>
      <c r="G981" s="1"/>
      <c r="H981" s="3"/>
    </row>
    <row r="982" spans="3:8" ht="14.5" x14ac:dyDescent="0.35">
      <c r="C982" s="1"/>
      <c r="D982" s="1"/>
      <c r="E982" s="1"/>
      <c r="F982" s="1"/>
      <c r="G982" s="1"/>
      <c r="H982" s="3"/>
    </row>
    <row r="983" spans="3:8" ht="14.5" x14ac:dyDescent="0.35">
      <c r="C983" s="1"/>
      <c r="D983" s="1"/>
      <c r="E983" s="1"/>
      <c r="F983" s="1"/>
      <c r="G983" s="1"/>
      <c r="H983" s="3"/>
    </row>
    <row r="984" spans="3:8" ht="14.5" x14ac:dyDescent="0.35">
      <c r="C984" s="1"/>
      <c r="D984" s="1"/>
      <c r="E984" s="1"/>
      <c r="F984" s="1"/>
      <c r="G984" s="1"/>
      <c r="H984" s="3"/>
    </row>
    <row r="985" spans="3:8" ht="14.5" x14ac:dyDescent="0.35">
      <c r="C985" s="1"/>
      <c r="D985" s="1"/>
      <c r="E985" s="1"/>
      <c r="F985" s="1"/>
      <c r="G985" s="1"/>
      <c r="H985" s="3"/>
    </row>
    <row r="986" spans="3:8" ht="14.5" x14ac:dyDescent="0.35">
      <c r="C986" s="1"/>
      <c r="D986" s="1"/>
      <c r="E986" s="1"/>
      <c r="F986" s="1"/>
      <c r="G986" s="1"/>
      <c r="H986" s="3"/>
    </row>
    <row r="987" spans="3:8" ht="14.5" x14ac:dyDescent="0.35">
      <c r="C987" s="1"/>
      <c r="D987" s="1"/>
      <c r="E987" s="1"/>
      <c r="F987" s="1"/>
      <c r="G987" s="1"/>
      <c r="H987" s="3"/>
    </row>
    <row r="988" spans="3:8" ht="14.5" x14ac:dyDescent="0.35">
      <c r="C988" s="1"/>
      <c r="D988" s="1"/>
      <c r="E988" s="1"/>
      <c r="F988" s="1"/>
      <c r="G988" s="1"/>
      <c r="H988" s="3"/>
    </row>
    <row r="989" spans="3:8" ht="14.5" x14ac:dyDescent="0.35">
      <c r="C989" s="1"/>
      <c r="D989" s="1"/>
      <c r="E989" s="1"/>
      <c r="F989" s="1"/>
      <c r="G989" s="1"/>
      <c r="H989" s="3"/>
    </row>
    <row r="990" spans="3:8" ht="14.5" x14ac:dyDescent="0.35">
      <c r="C990" s="1"/>
      <c r="D990" s="1"/>
      <c r="E990" s="1"/>
      <c r="F990" s="1"/>
      <c r="G990" s="1"/>
      <c r="H990" s="3"/>
    </row>
    <row r="991" spans="3:8" ht="14.5" x14ac:dyDescent="0.35">
      <c r="C991" s="1"/>
      <c r="D991" s="1"/>
      <c r="E991" s="1"/>
      <c r="F991" s="1"/>
      <c r="G991" s="1"/>
      <c r="H991" s="3"/>
    </row>
    <row r="992" spans="3:8" ht="14.5" x14ac:dyDescent="0.35">
      <c r="C992" s="1"/>
      <c r="D992" s="1"/>
      <c r="E992" s="1"/>
      <c r="F992" s="1"/>
      <c r="G992" s="1"/>
      <c r="H992" s="3"/>
    </row>
    <row r="993" spans="3:8" ht="14.5" x14ac:dyDescent="0.35">
      <c r="C993" s="1"/>
      <c r="D993" s="1"/>
      <c r="E993" s="1"/>
      <c r="F993" s="1"/>
      <c r="G993" s="1"/>
      <c r="H993" s="3"/>
    </row>
    <row r="994" spans="3:8" ht="14.5" x14ac:dyDescent="0.35">
      <c r="C994" s="1"/>
      <c r="D994" s="1"/>
      <c r="E994" s="1"/>
      <c r="F994" s="1"/>
      <c r="G994" s="1"/>
      <c r="H994" s="3"/>
    </row>
    <row r="995" spans="3:8" ht="14.5" x14ac:dyDescent="0.35">
      <c r="C995" s="1"/>
      <c r="D995" s="1"/>
      <c r="E995" s="1"/>
      <c r="F995" s="1"/>
      <c r="G995" s="1"/>
      <c r="H995" s="3"/>
    </row>
    <row r="996" spans="3:8" ht="14.5" x14ac:dyDescent="0.35">
      <c r="C996" s="1"/>
      <c r="D996" s="1"/>
      <c r="E996" s="1"/>
      <c r="F996" s="1"/>
      <c r="G996" s="1"/>
      <c r="H996" s="3"/>
    </row>
    <row r="997" spans="3:8" ht="14.5" x14ac:dyDescent="0.35">
      <c r="C997" s="1"/>
      <c r="D997" s="1"/>
      <c r="E997" s="1"/>
      <c r="F997" s="1"/>
      <c r="G997" s="1"/>
      <c r="H997" s="3"/>
    </row>
    <row r="998" spans="3:8" ht="14.5" x14ac:dyDescent="0.35">
      <c r="C998" s="1"/>
      <c r="D998" s="1"/>
      <c r="E998" s="1"/>
      <c r="F998" s="1"/>
      <c r="G998" s="1"/>
      <c r="H998" s="3"/>
    </row>
    <row r="999" spans="3:8" ht="14.5" x14ac:dyDescent="0.35">
      <c r="C999" s="1"/>
      <c r="D999" s="1"/>
      <c r="E999" s="1"/>
      <c r="F999" s="1"/>
      <c r="G999" s="1"/>
      <c r="H999" s="3"/>
    </row>
    <row r="1000" spans="3:8" ht="14.5" x14ac:dyDescent="0.35">
      <c r="C1000" s="1"/>
      <c r="D1000" s="1"/>
      <c r="E1000" s="1"/>
      <c r="F1000" s="1"/>
      <c r="G1000" s="1"/>
      <c r="H1000" s="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5B9E1-AE15-417F-9BA1-71E236B999FD}">
  <sheetPr>
    <tabColor theme="1"/>
  </sheetPr>
  <dimension ref="B2"/>
  <sheetViews>
    <sheetView showGridLines="0" workbookViewId="0"/>
  </sheetViews>
  <sheetFormatPr defaultColWidth="11.81640625" defaultRowHeight="14.5" x14ac:dyDescent="0.35"/>
  <cols>
    <col min="1" max="1" width="3.6328125" style="126" customWidth="1"/>
    <col min="2" max="2" width="96.36328125" style="126" customWidth="1"/>
    <col min="3" max="16384" width="11.81640625" style="126"/>
  </cols>
  <sheetData>
    <row r="2" spans="2:2" ht="93" x14ac:dyDescent="0.35">
      <c r="B2" s="125"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5</vt:i4>
      </vt:variant>
    </vt:vector>
  </HeadingPairs>
  <TitlesOfParts>
    <vt:vector size="8" baseType="lpstr">
      <vt:lpstr>Home Equity Loan Amortization</vt:lpstr>
      <vt:lpstr>No Extra Payments</vt:lpstr>
      <vt:lpstr>- Disclaimer -</vt:lpstr>
      <vt:lpstr>CP</vt:lpstr>
      <vt:lpstr>fpdate</vt:lpstr>
      <vt:lpstr>nper</vt:lpstr>
      <vt:lpstr>periods_per_year</vt:lpstr>
      <vt:lpstr>www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dc:creator>
  <cp:lastModifiedBy>Alexandra Ragazhinskaya</cp:lastModifiedBy>
  <dcterms:created xsi:type="dcterms:W3CDTF">2017-01-30T12:47:20Z</dcterms:created>
  <dcterms:modified xsi:type="dcterms:W3CDTF">2020-06-16T21:55:03Z</dcterms:modified>
</cp:coreProperties>
</file>