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Digital Marketing Campaign Templates/"/>
    </mc:Choice>
  </mc:AlternateContent>
  <xr:revisionPtr revIDLastSave="0" documentId="8_{0C891188-C14E-4DED-801D-978677CEA69C}" xr6:coauthVersionLast="46" xr6:coauthVersionMax="46" xr10:uidLastSave="{00000000-0000-0000-0000-000000000000}"/>
  <bookViews>
    <workbookView xWindow="-120" yWindow="-120" windowWidth="29040" windowHeight="15840" tabRatio="500" xr2:uid="{00000000-000D-0000-FFFF-FFFF00000000}"/>
  </bookViews>
  <sheets>
    <sheet name="Reach" sheetId="8" r:id="rId1"/>
    <sheet name="Visits" sheetId="7" r:id="rId2"/>
    <sheet name="Leads" sheetId="6" r:id="rId3"/>
    <sheet name="Customers" sheetId="5" r:id="rId4"/>
    <sheet name="Conversion Rates" sheetId="4" r:id="rId5"/>
    <sheet name="- Disclaimer -" sheetId="3" r:id="rId6"/>
  </sheets>
  <definedNames>
    <definedName name="_xlnm.Print_Area" localSheetId="4">'Conversion Rates'!$B$1:$P$14</definedName>
    <definedName name="_xlnm.Print_Area" localSheetId="3">Customers!$B$1:$P$22</definedName>
    <definedName name="_xlnm.Print_Area" localSheetId="2">Leads!$B$1:$P$17</definedName>
    <definedName name="_xlnm.Print_Area" localSheetId="0">Reach!$B$2:$Q$14</definedName>
    <definedName name="_xlnm.Print_Area" localSheetId="1">Visits!$B$1:$P$16</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C15" i="6" l="1"/>
  <c r="C14" i="6"/>
  <c r="O17" i="5"/>
  <c r="C13" i="5"/>
  <c r="C14" i="5"/>
  <c r="P5" i="8" l="1"/>
  <c r="Q5" i="8"/>
  <c r="P6" i="8"/>
  <c r="Q6" i="8"/>
  <c r="P7" i="8"/>
  <c r="Q7" i="8"/>
  <c r="P8" i="8"/>
  <c r="Q8" i="8"/>
  <c r="P9" i="8"/>
  <c r="Q9" i="8"/>
  <c r="D11" i="8"/>
  <c r="E11" i="8"/>
  <c r="F11" i="8"/>
  <c r="G11" i="8"/>
  <c r="H11" i="8"/>
  <c r="I11" i="8"/>
  <c r="J11" i="8"/>
  <c r="K11" i="8"/>
  <c r="L11" i="8"/>
  <c r="M11" i="8"/>
  <c r="N11" i="8"/>
  <c r="O11" i="8"/>
  <c r="D12" i="8"/>
  <c r="E12" i="8"/>
  <c r="F12" i="8"/>
  <c r="G12" i="8"/>
  <c r="H12" i="8"/>
  <c r="I12" i="8"/>
  <c r="J12" i="8"/>
  <c r="K12" i="8"/>
  <c r="L12" i="8"/>
  <c r="M12" i="8"/>
  <c r="N12" i="8"/>
  <c r="O12" i="8"/>
  <c r="Q12" i="8"/>
  <c r="O3" i="7"/>
  <c r="P3" i="7"/>
  <c r="O4" i="7"/>
  <c r="P4" i="7"/>
  <c r="O5" i="7"/>
  <c r="P5" i="7"/>
  <c r="O6" i="7"/>
  <c r="P6" i="7"/>
  <c r="O7" i="7"/>
  <c r="P7" i="7"/>
  <c r="O8" i="7"/>
  <c r="P8" i="7"/>
  <c r="O9" i="7"/>
  <c r="P9" i="7"/>
  <c r="O10" i="7"/>
  <c r="P10" i="7"/>
  <c r="C12" i="7"/>
  <c r="D12" i="7"/>
  <c r="E12" i="7"/>
  <c r="F12" i="7"/>
  <c r="G12" i="7"/>
  <c r="H12" i="7"/>
  <c r="I12" i="7"/>
  <c r="J12" i="7"/>
  <c r="K12" i="7"/>
  <c r="L12" i="7"/>
  <c r="M12" i="7"/>
  <c r="N12" i="7"/>
  <c r="P12" i="7"/>
  <c r="C13" i="7"/>
  <c r="D13" i="7"/>
  <c r="O13" i="7" s="1"/>
  <c r="E13" i="7"/>
  <c r="F13" i="7"/>
  <c r="G13" i="7"/>
  <c r="H13" i="7"/>
  <c r="I13" i="7"/>
  <c r="J13" i="7"/>
  <c r="K13" i="7"/>
  <c r="L13" i="7"/>
  <c r="M13" i="7"/>
  <c r="P13" i="7" s="1"/>
  <c r="N13" i="7"/>
  <c r="C14" i="7"/>
  <c r="D14" i="7"/>
  <c r="E14" i="7"/>
  <c r="F14" i="7"/>
  <c r="G14" i="7"/>
  <c r="H14" i="7"/>
  <c r="I14" i="7"/>
  <c r="J14" i="7"/>
  <c r="K14" i="7"/>
  <c r="L14" i="7"/>
  <c r="M14" i="7"/>
  <c r="N14" i="7"/>
  <c r="P14" i="7" s="1"/>
  <c r="O3" i="6"/>
  <c r="P3" i="6"/>
  <c r="O4" i="6"/>
  <c r="P4" i="6"/>
  <c r="O5" i="6"/>
  <c r="P5" i="6"/>
  <c r="O6" i="6"/>
  <c r="P6" i="6"/>
  <c r="O7" i="6"/>
  <c r="P7" i="6"/>
  <c r="O8" i="6"/>
  <c r="P8" i="6"/>
  <c r="O9" i="6"/>
  <c r="P9" i="6"/>
  <c r="O10" i="6"/>
  <c r="P10" i="6"/>
  <c r="C13" i="6"/>
  <c r="D13" i="6"/>
  <c r="E13" i="6"/>
  <c r="F13" i="6"/>
  <c r="G13" i="6"/>
  <c r="H13" i="6"/>
  <c r="I13" i="6"/>
  <c r="J13" i="6"/>
  <c r="K13" i="6"/>
  <c r="L13" i="6"/>
  <c r="M13" i="6"/>
  <c r="N13" i="6"/>
  <c r="P13" i="6"/>
  <c r="D14" i="6"/>
  <c r="O14" i="6" s="1"/>
  <c r="E14" i="6"/>
  <c r="E4" i="4" s="1"/>
  <c r="F14" i="6"/>
  <c r="G14" i="6"/>
  <c r="H14" i="6"/>
  <c r="I14" i="6"/>
  <c r="I4" i="4" s="1"/>
  <c r="J14" i="6"/>
  <c r="K14" i="6"/>
  <c r="L14" i="6"/>
  <c r="M14" i="6"/>
  <c r="P14" i="6" s="1"/>
  <c r="N14" i="6"/>
  <c r="D15" i="6"/>
  <c r="E15" i="6"/>
  <c r="F15" i="6"/>
  <c r="G15" i="6"/>
  <c r="H15" i="6"/>
  <c r="I15" i="6"/>
  <c r="J15" i="6"/>
  <c r="K15" i="6"/>
  <c r="L15" i="6"/>
  <c r="M15" i="6"/>
  <c r="N15" i="6"/>
  <c r="P15" i="6" s="1"/>
  <c r="O15" i="6"/>
  <c r="O3" i="5"/>
  <c r="P3" i="5"/>
  <c r="O4" i="5"/>
  <c r="P4" i="5"/>
  <c r="O5" i="5"/>
  <c r="P5" i="5"/>
  <c r="O6" i="5"/>
  <c r="P6" i="5"/>
  <c r="O7" i="5"/>
  <c r="P7" i="5"/>
  <c r="O8" i="5"/>
  <c r="P8" i="5"/>
  <c r="O9" i="5"/>
  <c r="P9" i="5"/>
  <c r="O10" i="5"/>
  <c r="P10" i="5"/>
  <c r="C12" i="5"/>
  <c r="C16" i="5" s="1"/>
  <c r="D12" i="5"/>
  <c r="D16" i="5" s="1"/>
  <c r="E12" i="5"/>
  <c r="F12" i="5"/>
  <c r="G12" i="5"/>
  <c r="G16" i="5" s="1"/>
  <c r="H12" i="5"/>
  <c r="H16" i="5" s="1"/>
  <c r="I12" i="5"/>
  <c r="J12" i="5"/>
  <c r="K12" i="5"/>
  <c r="K16" i="5" s="1"/>
  <c r="L12" i="5"/>
  <c r="M12" i="5"/>
  <c r="N12" i="5"/>
  <c r="P12" i="5"/>
  <c r="D13" i="5"/>
  <c r="O13" i="5" s="1"/>
  <c r="E13" i="5"/>
  <c r="F13" i="5"/>
  <c r="G13" i="5"/>
  <c r="G5" i="4" s="1"/>
  <c r="H13" i="5"/>
  <c r="H5" i="4" s="1"/>
  <c r="I13" i="5"/>
  <c r="J13" i="5"/>
  <c r="J18" i="5" s="1"/>
  <c r="K13" i="5"/>
  <c r="K18" i="5" s="1"/>
  <c r="L13" i="5"/>
  <c r="L5" i="4" s="1"/>
  <c r="M13" i="5"/>
  <c r="N13" i="5"/>
  <c r="P13" i="5" s="1"/>
  <c r="D14" i="5"/>
  <c r="E14" i="5"/>
  <c r="F14" i="5"/>
  <c r="G14" i="5"/>
  <c r="H14" i="5"/>
  <c r="I14" i="5"/>
  <c r="J14" i="5"/>
  <c r="K14" i="5"/>
  <c r="L14" i="5"/>
  <c r="M14" i="5"/>
  <c r="N14" i="5"/>
  <c r="E16" i="5"/>
  <c r="F16" i="5"/>
  <c r="I16" i="5"/>
  <c r="J16" i="5"/>
  <c r="L16" i="5"/>
  <c r="M16" i="5"/>
  <c r="N16" i="5"/>
  <c r="P17" i="5"/>
  <c r="C18" i="5"/>
  <c r="E18" i="5"/>
  <c r="G18" i="5"/>
  <c r="H18" i="5"/>
  <c r="I18" i="5"/>
  <c r="L18" i="5"/>
  <c r="M18" i="5"/>
  <c r="C3" i="4"/>
  <c r="D3" i="4"/>
  <c r="E3" i="4"/>
  <c r="F3" i="4"/>
  <c r="G3" i="4"/>
  <c r="H3" i="4"/>
  <c r="I3" i="4"/>
  <c r="J3" i="4"/>
  <c r="K3" i="4"/>
  <c r="L3" i="4"/>
  <c r="M3" i="4"/>
  <c r="N3" i="4"/>
  <c r="C4" i="4"/>
  <c r="D4" i="4"/>
  <c r="F4" i="4"/>
  <c r="G4" i="4"/>
  <c r="H4" i="4"/>
  <c r="J4" i="4"/>
  <c r="K4" i="4"/>
  <c r="L4" i="4"/>
  <c r="N4" i="4"/>
  <c r="C5" i="4"/>
  <c r="D5" i="4"/>
  <c r="E5" i="4"/>
  <c r="I5" i="4"/>
  <c r="K5" i="4"/>
  <c r="M5" i="4"/>
  <c r="M10" i="4" s="1"/>
  <c r="C7" i="4"/>
  <c r="D7" i="4"/>
  <c r="E7" i="4"/>
  <c r="F7" i="4"/>
  <c r="G7" i="4"/>
  <c r="H7" i="4"/>
  <c r="I7" i="4"/>
  <c r="J7" i="4"/>
  <c r="K7" i="4"/>
  <c r="L7" i="4"/>
  <c r="M7" i="4"/>
  <c r="N7" i="4"/>
  <c r="P12" i="8" l="1"/>
  <c r="G10" i="4"/>
  <c r="O14" i="7"/>
  <c r="I10" i="4"/>
  <c r="D18" i="5"/>
  <c r="P14" i="5"/>
  <c r="O14" i="5"/>
  <c r="O18" i="5"/>
  <c r="L9" i="4"/>
  <c r="G9" i="4"/>
  <c r="N8" i="4"/>
  <c r="G8" i="4"/>
  <c r="C10" i="4"/>
  <c r="F8" i="4"/>
  <c r="K8" i="4"/>
  <c r="K10" i="4"/>
  <c r="E10" i="4"/>
  <c r="P3" i="4"/>
  <c r="D8" i="4"/>
  <c r="J8" i="4"/>
  <c r="K9" i="4"/>
  <c r="C9" i="4"/>
  <c r="C8" i="4"/>
  <c r="H8" i="4"/>
  <c r="H9" i="4"/>
  <c r="L8" i="4"/>
  <c r="O3" i="4"/>
  <c r="I8" i="4"/>
  <c r="I9" i="4"/>
  <c r="E8" i="4"/>
  <c r="E9" i="4"/>
  <c r="M4" i="4"/>
  <c r="N5" i="4"/>
  <c r="P5" i="4" s="1"/>
  <c r="J5" i="4"/>
  <c r="F5" i="4"/>
  <c r="N18" i="5"/>
  <c r="P18" i="5" s="1"/>
  <c r="F18" i="5"/>
  <c r="L10" i="4"/>
  <c r="H10" i="4"/>
  <c r="D10" i="4"/>
  <c r="D9" i="4"/>
  <c r="M8" i="4" l="1"/>
  <c r="P8" i="4" s="1"/>
  <c r="M9" i="4"/>
  <c r="O4" i="4"/>
  <c r="P4" i="4"/>
  <c r="F9" i="4"/>
  <c r="F10" i="4"/>
  <c r="J9" i="4"/>
  <c r="J10" i="4"/>
  <c r="N9" i="4"/>
  <c r="N10" i="4"/>
  <c r="P10" i="4" s="1"/>
  <c r="O5" i="4"/>
  <c r="P9" i="4" l="1"/>
</calcChain>
</file>

<file path=xl/sharedStrings.xml><?xml version="1.0" encoding="utf-8"?>
<sst xmlns="http://schemas.openxmlformats.org/spreadsheetml/2006/main" count="140" uniqueCount="58">
  <si>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</si>
  <si>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</si>
  <si>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Visit to Customer %</t>
  </si>
  <si>
    <t>Lead to Customer %</t>
  </si>
  <si>
    <t xml:space="preserve"> </t>
  </si>
  <si>
    <t>Visit to Lead %</t>
  </si>
  <si>
    <t>% Change MoM</t>
  </si>
  <si>
    <t>METRICS</t>
  </si>
  <si>
    <t>Customers</t>
  </si>
  <si>
    <t>Leads</t>
  </si>
  <si>
    <t>Visits</t>
  </si>
  <si>
    <t>TOTAL</t>
  </si>
  <si>
    <t>DEC</t>
  </si>
  <si>
    <t>NOV</t>
  </si>
  <si>
    <t>OCT</t>
  </si>
  <si>
    <t>SEP</t>
  </si>
  <si>
    <t>AUG</t>
  </si>
  <si>
    <t>JUL</t>
  </si>
  <si>
    <t>JUN</t>
  </si>
  <si>
    <t>MAY</t>
  </si>
  <si>
    <t>APR</t>
  </si>
  <si>
    <t>MAR</t>
  </si>
  <si>
    <t>FEB</t>
  </si>
  <si>
    <t>JAN</t>
  </si>
  <si>
    <t>CATEGORY</t>
  </si>
  <si>
    <t>% Customers from Marketing</t>
  </si>
  <si>
    <t>Grand Total Customers</t>
  </si>
  <si>
    <t>Total Online</t>
  </si>
  <si>
    <t>Total</t>
  </si>
  <si>
    <t>Offline Sources</t>
  </si>
  <si>
    <t>Other Campaign</t>
  </si>
  <si>
    <t xml:space="preserve">Other Campaign </t>
  </si>
  <si>
    <t>Paid Search</t>
  </si>
  <si>
    <t>Organic Search</t>
  </si>
  <si>
    <t>Email Marketing</t>
  </si>
  <si>
    <t>Direct Traffic</t>
  </si>
  <si>
    <t>SEPT</t>
  </si>
  <si>
    <t>SOURCE</t>
  </si>
  <si>
    <t>% CHANGE MoM</t>
  </si>
  <si>
    <t>Total All Sources</t>
  </si>
  <si>
    <t>Offline Source</t>
  </si>
  <si>
    <t>Other Campaigns</t>
  </si>
  <si>
    <t>Social Media</t>
  </si>
  <si>
    <t>Referrals</t>
  </si>
  <si>
    <t>Social Platform D</t>
  </si>
  <si>
    <t>Social Platform C</t>
  </si>
  <si>
    <t>Social Platform B</t>
  </si>
  <si>
    <t>Social Platform A</t>
  </si>
  <si>
    <t>Email</t>
  </si>
  <si>
    <t>CONVERSION RATES</t>
  </si>
  <si>
    <t>CUSTOMERS</t>
  </si>
  <si>
    <t>LEADS</t>
  </si>
  <si>
    <t>CHANNEL</t>
  </si>
  <si>
    <t>DESCRIPTION</t>
  </si>
  <si>
    <t>ANNUAL GROWTH</t>
  </si>
  <si>
    <t>REACH</t>
  </si>
  <si>
    <t>VISITS</t>
  </si>
  <si>
    <t>MARKETING CAMPAIGN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</si>
</sst>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
      <b/>
      <sz val="20"/>
      <color theme="1" tint="0.34998626667073579"/>
      <name val="Century Gothic"/>
      <family val="1"/>
    </font>
    <font>
      <b/>
      <sz val="11"/>
      <color indexed="8"/>
      <name val="Calibri"/>
      <family val="2"/>
    </font>
    <font>
      <sz val="10"/>
      <name val="Arial"/>
      <family val="2"/>
    </font>
    <font>
      <b/>
      <sz val="11"/>
      <color indexed="8"/>
      <name val="Century Gothic"/>
      <family val="1"/>
    </font>
    <font>
      <sz val="11"/>
      <color theme="1"/>
      <name val="Century Gothic"/>
      <family val="1"/>
    </font>
    <font>
      <b/>
      <sz val="11"/>
      <color theme="1"/>
      <name val="Century Gothic"/>
      <family val="1"/>
    </font>
    <font>
      <sz val="11"/>
      <color indexed="8"/>
      <name val="Century Gothic"/>
      <family val="1"/>
    </font>
    <font>
      <sz val="18"/>
      <color theme="1" tint="0.34998626667073579"/>
      <name val="Century Gothic"/>
      <family val="1"/>
    </font>
    <font>
      <b/>
      <sz val="10"/>
      <color theme="1"/>
      <name val="Century Gothic"/>
      <family val="1"/>
    </font>
    <font>
      <b/>
      <sz val="10"/>
      <color indexed="8"/>
      <name val="Century Gothic"/>
      <family val="1"/>
    </font>
    <font>
      <b/>
      <sz val="10"/>
      <color theme="0"/>
      <name val="Century Gothic"/>
      <family val="1"/>
    </font>
    <font>
      <sz val="11"/>
      <name val="Century Gothic"/>
      <family val="1"/>
    </font>
    <font>
      <sz val="10"/>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9CFD7"/>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2" fillId="0" borderId="0"/>
    <xf numFmtId="0" fontId="4" fillId="0" borderId="0" applyNumberFormat="0" applyFill="0" applyBorder="0" applyAlignment="0" applyProtection="0"/>
    <xf numFmtId="9" fontId="2" fillId="0" borderId="0" applyFont="0" applyFill="0" applyBorder="0" applyAlignment="0" applyProtection="0"/>
    <xf numFmtId="0" fontId="8" fillId="0" borderId="0" applyNumberFormat="0" applyFill="0" applyBorder="0" applyAlignment="0" applyProtection="0"/>
  </cellStyleXfs>
  <cellXfs count="60">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3" fillId="0" borderId="2" xfId="1" applyFont="1" applyBorder="1" applyAlignment="1">
      <alignment horizontal="left" vertical="center" wrapText="1" indent="2"/>
    </xf>
    <xf numFmtId="0" fontId="6" fillId="2" borderId="0" xfId="0" applyFont="1" applyFill="1" applyBorder="1" applyAlignment="1">
      <alignment vertical="center"/>
    </xf>
    <xf numFmtId="0" fontId="2" fillId="0" borderId="0" xfId="1"/>
    <xf numFmtId="0" fontId="7" fillId="0" borderId="0" xfId="1" applyFont="1"/>
    <xf numFmtId="0" fontId="7" fillId="0" borderId="0" xfId="1" applyFont="1" applyAlignment="1">
      <alignment vertical="center"/>
    </xf>
    <xf numFmtId="0" fontId="2" fillId="0" borderId="0" xfId="1" applyAlignment="1">
      <alignment vertical="center"/>
    </xf>
    <xf numFmtId="0" fontId="7" fillId="0" borderId="0" xfId="1" applyFont="1" applyAlignment="1">
      <alignment horizontal="left" indent="1"/>
    </xf>
    <xf numFmtId="0" fontId="10" fillId="0" borderId="1" xfId="1" applyFont="1" applyBorder="1" applyAlignment="1">
      <alignment horizontal="center" vertical="center"/>
    </xf>
    <xf numFmtId="0" fontId="2" fillId="0" borderId="0" xfId="1" applyAlignment="1">
      <alignment horizontal="center"/>
    </xf>
    <xf numFmtId="0" fontId="11" fillId="3" borderId="1" xfId="1" applyFont="1" applyFill="1" applyBorder="1" applyAlignment="1">
      <alignment horizontal="left" vertical="center" indent="1"/>
    </xf>
    <xf numFmtId="0" fontId="10" fillId="6" borderId="1" xfId="1" applyFont="1" applyFill="1" applyBorder="1" applyAlignment="1">
      <alignment horizontal="center" vertical="center"/>
    </xf>
    <xf numFmtId="0" fontId="10" fillId="4" borderId="1" xfId="1" applyFont="1" applyFill="1" applyBorder="1" applyAlignment="1">
      <alignment horizontal="center" vertical="center"/>
    </xf>
    <xf numFmtId="9" fontId="10" fillId="4" borderId="1" xfId="3" applyFont="1" applyFill="1" applyBorder="1" applyAlignment="1">
      <alignment horizontal="center" vertical="center"/>
    </xf>
    <xf numFmtId="164" fontId="10" fillId="4" borderId="1" xfId="3" applyNumberFormat="1" applyFont="1" applyFill="1" applyBorder="1" applyAlignment="1">
      <alignment horizontal="center" vertical="center"/>
    </xf>
    <xf numFmtId="0" fontId="9" fillId="3" borderId="1" xfId="1" applyFont="1" applyFill="1" applyBorder="1" applyAlignment="1">
      <alignment horizontal="left" vertical="center" indent="1"/>
    </xf>
    <xf numFmtId="0" fontId="12" fillId="3" borderId="1" xfId="1" applyFont="1" applyFill="1" applyBorder="1" applyAlignment="1">
      <alignment horizontal="left" vertical="center" indent="1"/>
    </xf>
    <xf numFmtId="0" fontId="13" fillId="2" borderId="0" xfId="0" applyFont="1" applyFill="1" applyBorder="1" applyAlignment="1">
      <alignment vertical="center"/>
    </xf>
    <xf numFmtId="0" fontId="7" fillId="0" borderId="0" xfId="1" applyFont="1" applyBorder="1" applyAlignment="1">
      <alignment horizontal="left" indent="1"/>
    </xf>
    <xf numFmtId="0" fontId="11" fillId="0" borderId="0" xfId="1" applyFont="1" applyBorder="1" applyAlignment="1">
      <alignment horizontal="left" vertical="center" indent="1"/>
    </xf>
    <xf numFmtId="0" fontId="10" fillId="3" borderId="1" xfId="1" applyFont="1" applyFill="1" applyBorder="1" applyAlignment="1">
      <alignment horizontal="center" vertical="center"/>
    </xf>
    <xf numFmtId="9" fontId="10" fillId="3" borderId="1" xfId="3" applyFont="1" applyFill="1" applyBorder="1" applyAlignment="1">
      <alignment horizontal="center" vertical="center"/>
    </xf>
    <xf numFmtId="9" fontId="10" fillId="7" borderId="1" xfId="3" applyFont="1" applyFill="1" applyBorder="1" applyAlignment="1">
      <alignment horizontal="center" vertical="center"/>
    </xf>
    <xf numFmtId="0" fontId="14" fillId="3" borderId="1" xfId="1" applyFont="1" applyFill="1" applyBorder="1" applyAlignment="1">
      <alignment horizontal="left" vertical="center" indent="1"/>
    </xf>
    <xf numFmtId="17" fontId="14" fillId="3" borderId="1" xfId="1" applyNumberFormat="1" applyFont="1" applyFill="1" applyBorder="1" applyAlignment="1">
      <alignment horizontal="center" vertical="center"/>
    </xf>
    <xf numFmtId="0" fontId="14" fillId="6" borderId="1" xfId="1" applyFont="1" applyFill="1" applyBorder="1" applyAlignment="1">
      <alignment horizontal="center" vertical="center"/>
    </xf>
    <xf numFmtId="17" fontId="14" fillId="6" borderId="1" xfId="1" applyNumberFormat="1" applyFont="1" applyFill="1" applyBorder="1" applyAlignment="1">
      <alignment horizontal="center" vertical="center"/>
    </xf>
    <xf numFmtId="0" fontId="15" fillId="6" borderId="1" xfId="1" applyFont="1" applyFill="1" applyBorder="1" applyAlignment="1">
      <alignment horizontal="center" vertical="center"/>
    </xf>
    <xf numFmtId="0" fontId="16" fillId="6" borderId="1" xfId="1" applyFont="1" applyFill="1" applyBorder="1" applyAlignment="1">
      <alignment horizontal="center" vertical="center"/>
    </xf>
    <xf numFmtId="0" fontId="14" fillId="8" borderId="1" xfId="1" applyFont="1" applyFill="1" applyBorder="1" applyAlignment="1">
      <alignment horizontal="center" vertical="center"/>
    </xf>
    <xf numFmtId="0" fontId="9" fillId="0" borderId="0" xfId="1" applyFont="1" applyAlignment="1">
      <alignment vertical="center"/>
    </xf>
    <xf numFmtId="0" fontId="10" fillId="0" borderId="0" xfId="1" applyFont="1" applyAlignment="1">
      <alignment vertical="center"/>
    </xf>
    <xf numFmtId="0" fontId="7" fillId="0" borderId="0" xfId="1" applyFont="1" applyAlignment="1">
      <alignment horizontal="left" vertical="center" indent="1"/>
    </xf>
    <xf numFmtId="0" fontId="9" fillId="0" borderId="0" xfId="1" applyFont="1" applyAlignment="1">
      <alignment horizontal="left" vertical="center" indent="1"/>
    </xf>
    <xf numFmtId="0" fontId="17" fillId="4" borderId="1" xfId="4" applyFont="1" applyFill="1" applyBorder="1" applyAlignment="1" applyProtection="1">
      <alignment horizontal="left" vertical="center" indent="1"/>
    </xf>
    <xf numFmtId="9" fontId="11" fillId="7" borderId="1" xfId="3" applyFont="1" applyFill="1" applyBorder="1" applyAlignment="1">
      <alignment horizontal="center" vertical="center"/>
    </xf>
    <xf numFmtId="0" fontId="10" fillId="0" borderId="0" xfId="1" applyFont="1"/>
    <xf numFmtId="0" fontId="9" fillId="0" borderId="0" xfId="1" applyFont="1"/>
    <xf numFmtId="0" fontId="18" fillId="0" borderId="0" xfId="1" applyFont="1" applyAlignment="1">
      <alignment vertical="center"/>
    </xf>
    <xf numFmtId="0" fontId="12" fillId="4" borderId="1" xfId="1" applyFont="1" applyFill="1" applyBorder="1" applyAlignment="1">
      <alignment horizontal="left" vertical="center" indent="1"/>
    </xf>
    <xf numFmtId="0" fontId="10" fillId="0" borderId="1" xfId="1" applyFont="1" applyBorder="1" applyAlignment="1">
      <alignment horizontal="left" vertical="center" wrapText="1" indent="1"/>
    </xf>
    <xf numFmtId="0" fontId="12" fillId="4" borderId="1" xfId="1" applyFont="1" applyFill="1" applyBorder="1" applyAlignment="1">
      <alignment horizontal="left" vertical="center" wrapText="1" indent="1"/>
    </xf>
    <xf numFmtId="17" fontId="14" fillId="3" borderId="1" xfId="1" applyNumberFormat="1" applyFont="1" applyFill="1" applyBorder="1" applyAlignment="1">
      <alignment horizontal="center" vertical="center" wrapText="1"/>
    </xf>
    <xf numFmtId="17" fontId="14" fillId="8" borderId="1" xfId="1" applyNumberFormat="1" applyFont="1" applyFill="1" applyBorder="1" applyAlignment="1">
      <alignment horizontal="center" vertical="center" wrapText="1"/>
    </xf>
    <xf numFmtId="0" fontId="14" fillId="6" borderId="1" xfId="1" applyFont="1" applyFill="1" applyBorder="1" applyAlignment="1">
      <alignment horizontal="center" vertical="center" wrapText="1"/>
    </xf>
    <xf numFmtId="0" fontId="10" fillId="0" borderId="1" xfId="1" applyFont="1" applyBorder="1" applyAlignment="1">
      <alignment horizontal="center" vertical="center" wrapText="1"/>
    </xf>
    <xf numFmtId="0" fontId="10" fillId="4" borderId="1" xfId="1" applyFont="1" applyFill="1" applyBorder="1" applyAlignment="1">
      <alignment horizontal="center" vertical="center" wrapText="1"/>
    </xf>
    <xf numFmtId="9" fontId="10" fillId="7" borderId="1" xfId="3" applyFont="1" applyFill="1" applyBorder="1" applyAlignment="1">
      <alignment horizontal="center" vertical="center" wrapText="1"/>
    </xf>
    <xf numFmtId="0" fontId="7" fillId="0" borderId="0" xfId="1" applyFont="1" applyAlignment="1">
      <alignment horizontal="left" wrapText="1"/>
    </xf>
    <xf numFmtId="0" fontId="2" fillId="0" borderId="0" xfId="1" applyAlignment="1">
      <alignment horizontal="left" wrapText="1"/>
    </xf>
    <xf numFmtId="0" fontId="2" fillId="0" borderId="0" xfId="1" applyAlignment="1">
      <alignment wrapText="1"/>
    </xf>
    <xf numFmtId="0" fontId="7" fillId="0" borderId="0" xfId="1" applyFont="1" applyAlignment="1">
      <alignment wrapText="1"/>
    </xf>
    <xf numFmtId="17" fontId="14" fillId="6" borderId="1" xfId="1" applyNumberFormat="1" applyFont="1" applyFill="1" applyBorder="1" applyAlignment="1">
      <alignment horizontal="center" vertical="center" wrapText="1"/>
    </xf>
    <xf numFmtId="0" fontId="10" fillId="3" borderId="1" xfId="1" applyFont="1" applyFill="1" applyBorder="1" applyAlignment="1">
      <alignment horizontal="center" vertical="center" wrapText="1"/>
    </xf>
    <xf numFmtId="0" fontId="14" fillId="3" borderId="1" xfId="1" applyFont="1" applyFill="1" applyBorder="1" applyAlignment="1">
      <alignment horizontal="left" vertical="center" wrapText="1" indent="1"/>
    </xf>
    <xf numFmtId="0" fontId="9" fillId="0" borderId="0" xfId="1" applyFont="1" applyAlignment="1">
      <alignment horizontal="right" vertical="center" wrapText="1" indent="1"/>
    </xf>
    <xf numFmtId="0" fontId="10" fillId="4" borderId="1" xfId="4" applyFont="1" applyFill="1" applyBorder="1" applyAlignment="1" applyProtection="1">
      <alignment horizontal="left" vertical="center" indent="1"/>
    </xf>
    <xf numFmtId="0" fontId="5" fillId="5" borderId="0" xfId="2" applyFont="1" applyFill="1" applyAlignment="1">
      <alignment horizontal="center" vertical="center"/>
    </xf>
  </cellXfs>
  <cellStyles count="5">
    <cellStyle name="Normal 2" xfId="1" xr:uid="{1DBACFF4-FB77-E743-92B1-CF1651F1F286}"/>
    <cellStyle name="Normal 2 2" xfId="4" xr:uid="{D1D8098D-F73C-724F-89E6-D6B70DD200D6}"/>
    <cellStyle name="Percent 2" xfId="3" xr:uid="{77C27F83-A96F-4741-9F9D-981B7610C378}"/>
    <cellStyle name="Гиперссылка" xfId="2" builtinId="8"/>
    <cellStyle name="Обычный" xfId="0" builtinId="0"/>
  </cellStyles>
  <dxfs count="0"/>
  <tableStyles count="0" defaultTableStyle="TableStyleMedium9" defaultPivotStyle="PivotStyleMedium4"/>
  <colors>
    <mruColors>
      <color rgb="FFEAEEF3"/>
      <color rgb="FFC9CFD7"/>
      <color rgb="FF75DBDB"/>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Marketing Reach by Channel</a:t>
            </a:r>
          </a:p>
        </c:rich>
      </c:tx>
      <c:layout>
        <c:manualLayout>
          <c:xMode val="edge"/>
          <c:yMode val="edge"/>
          <c:x val="0.23076439673069371"/>
          <c:y val="3.2407407407407406E-2"/>
        </c:manualLayout>
      </c:layout>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ru-RU"/>
        </a:p>
      </c:txPr>
    </c:title>
    <c:autoTitleDeleted val="0"/>
    <c:plotArea>
      <c:layout/>
      <c:barChart>
        <c:barDir val="col"/>
        <c:grouping val="stacked"/>
        <c:varyColors val="0"/>
        <c:ser>
          <c:idx val="0"/>
          <c:order val="0"/>
          <c:tx>
            <c:strRef>
              <c:f>Reach!$B$5</c:f>
              <c:strCache>
                <c:ptCount val="1"/>
                <c:pt idx="0">
                  <c:v>Email</c:v>
                </c:pt>
              </c:strCache>
            </c:strRef>
          </c:tx>
          <c:spPr>
            <a:solidFill>
              <a:schemeClr val="accent1"/>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Reach!$D$5:$O$5</c:f>
              <c:numCache>
                <c:formatCode>General</c:formatCode>
                <c:ptCount val="12"/>
                <c:pt idx="0">
                  <c:v>200</c:v>
                </c:pt>
                <c:pt idx="1">
                  <c:v>100</c:v>
                </c:pt>
                <c:pt idx="2">
                  <c:v>400</c:v>
                </c:pt>
                <c:pt idx="3">
                  <c:v>500</c:v>
                </c:pt>
                <c:pt idx="4">
                  <c:v>550</c:v>
                </c:pt>
                <c:pt idx="5">
                  <c:v>600</c:v>
                </c:pt>
                <c:pt idx="6">
                  <c:v>650</c:v>
                </c:pt>
                <c:pt idx="7">
                  <c:v>700</c:v>
                </c:pt>
                <c:pt idx="8">
                  <c:v>800</c:v>
                </c:pt>
                <c:pt idx="9">
                  <c:v>900</c:v>
                </c:pt>
                <c:pt idx="10">
                  <c:v>900</c:v>
                </c:pt>
                <c:pt idx="11">
                  <c:v>1000</c:v>
                </c:pt>
              </c:numCache>
            </c:numRef>
          </c:val>
          <c:extLst>
            <c:ext xmlns:c16="http://schemas.microsoft.com/office/drawing/2014/chart" uri="{C3380CC4-5D6E-409C-BE32-E72D297353CC}">
              <c16:uniqueId val="{00000000-6315-914A-8EEF-7B0C4780EAD0}"/>
            </c:ext>
          </c:extLst>
        </c:ser>
        <c:ser>
          <c:idx val="1"/>
          <c:order val="1"/>
          <c:tx>
            <c:strRef>
              <c:f>Reach!$B$6</c:f>
              <c:strCache>
                <c:ptCount val="1"/>
                <c:pt idx="0">
                  <c:v>Social Platform A</c:v>
                </c:pt>
              </c:strCache>
            </c:strRef>
          </c:tx>
          <c:spPr>
            <a:solidFill>
              <a:schemeClr val="accent2"/>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Reach!$D$6:$O$6</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1-6315-914A-8EEF-7B0C4780EAD0}"/>
            </c:ext>
          </c:extLst>
        </c:ser>
        <c:ser>
          <c:idx val="2"/>
          <c:order val="2"/>
          <c:tx>
            <c:strRef>
              <c:f>Reach!$B$7</c:f>
              <c:strCache>
                <c:ptCount val="1"/>
                <c:pt idx="0">
                  <c:v>Social Platform B</c:v>
                </c:pt>
              </c:strCache>
            </c:strRef>
          </c:tx>
          <c:spPr>
            <a:solidFill>
              <a:schemeClr val="accent3"/>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Reach!$D$7:$O$7</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2-6315-914A-8EEF-7B0C4780EAD0}"/>
            </c:ext>
          </c:extLst>
        </c:ser>
        <c:ser>
          <c:idx val="3"/>
          <c:order val="3"/>
          <c:tx>
            <c:strRef>
              <c:f>Reach!$B$8</c:f>
              <c:strCache>
                <c:ptCount val="1"/>
                <c:pt idx="0">
                  <c:v>Social Platform C</c:v>
                </c:pt>
              </c:strCache>
            </c:strRef>
          </c:tx>
          <c:spPr>
            <a:solidFill>
              <a:schemeClr val="accent4"/>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Reach!$D$8:$O$8</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3-6315-914A-8EEF-7B0C4780EAD0}"/>
            </c:ext>
          </c:extLst>
        </c:ser>
        <c:ser>
          <c:idx val="4"/>
          <c:order val="4"/>
          <c:tx>
            <c:strRef>
              <c:f>Reach!$B$9</c:f>
              <c:strCache>
                <c:ptCount val="1"/>
                <c:pt idx="0">
                  <c:v>Social Platform D</c:v>
                </c:pt>
              </c:strCache>
            </c:strRef>
          </c:tx>
          <c:spPr>
            <a:solidFill>
              <a:schemeClr val="accent5"/>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Reach!$D$9:$O$9</c:f>
              <c:numCache>
                <c:formatCode>General</c:formatCode>
                <c:ptCount val="12"/>
                <c:pt idx="0">
                  <c:v>5</c:v>
                </c:pt>
                <c:pt idx="1">
                  <c:v>10</c:v>
                </c:pt>
                <c:pt idx="2">
                  <c:v>12</c:v>
                </c:pt>
                <c:pt idx="3">
                  <c:v>10</c:v>
                </c:pt>
                <c:pt idx="4">
                  <c:v>20</c:v>
                </c:pt>
                <c:pt idx="5">
                  <c:v>20</c:v>
                </c:pt>
                <c:pt idx="6">
                  <c:v>30</c:v>
                </c:pt>
                <c:pt idx="7">
                  <c:v>30</c:v>
                </c:pt>
                <c:pt idx="8">
                  <c:v>40</c:v>
                </c:pt>
                <c:pt idx="9">
                  <c:v>40</c:v>
                </c:pt>
                <c:pt idx="10">
                  <c:v>50</c:v>
                </c:pt>
                <c:pt idx="11">
                  <c:v>50</c:v>
                </c:pt>
              </c:numCache>
            </c:numRef>
          </c:val>
          <c:extLst>
            <c:ext xmlns:c16="http://schemas.microsoft.com/office/drawing/2014/chart" uri="{C3380CC4-5D6E-409C-BE32-E72D297353CC}">
              <c16:uniqueId val="{00000004-6315-914A-8EEF-7B0C4780EAD0}"/>
            </c:ext>
          </c:extLst>
        </c:ser>
        <c:dLbls>
          <c:showLegendKey val="0"/>
          <c:showVal val="0"/>
          <c:showCatName val="0"/>
          <c:showSerName val="0"/>
          <c:showPercent val="0"/>
          <c:showBubbleSize val="0"/>
        </c:dLbls>
        <c:gapWidth val="100"/>
        <c:overlap val="100"/>
        <c:axId val="1983426895"/>
        <c:axId val="1"/>
      </c:bar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983426895"/>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ru-RU"/>
        </a:p>
      </c:txPr>
    </c:title>
    <c:autoTitleDeleted val="0"/>
    <c:plotArea>
      <c:layout/>
      <c:lineChart>
        <c:grouping val="standard"/>
        <c:varyColors val="0"/>
        <c:ser>
          <c:idx val="0"/>
          <c:order val="0"/>
          <c:tx>
            <c:strRef>
              <c:f>'Conversion Rates'!$B$8</c:f>
              <c:strCache>
                <c:ptCount val="1"/>
                <c:pt idx="0">
                  <c:v>Visit to Lead %</c:v>
                </c:pt>
              </c:strCache>
            </c:strRef>
          </c:tx>
          <c:spPr>
            <a:ln w="25400">
              <a:solidFill>
                <a:srgbClr val="00B050"/>
              </a:solidFill>
              <a:prstDash val="solid"/>
            </a:ln>
          </c:spPr>
          <c:marker>
            <c:symbol val="circle"/>
            <c:size val="7"/>
            <c:spPr>
              <a:solidFill>
                <a:srgbClr val="92D050"/>
              </a:solidFill>
              <a:ln w="12700">
                <a:solidFill>
                  <a:srgbClr val="00B050"/>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Rates'!$C$8:$N$8</c:f>
              <c:numCache>
                <c:formatCode>0%</c:formatCode>
                <c:ptCount val="12"/>
                <c:pt idx="0">
                  <c:v>0.21111111111111111</c:v>
                </c:pt>
                <c:pt idx="1">
                  <c:v>0.23684210526315788</c:v>
                </c:pt>
                <c:pt idx="2">
                  <c:v>0.2391304347826087</c:v>
                </c:pt>
                <c:pt idx="3">
                  <c:v>0.26973684210526316</c:v>
                </c:pt>
                <c:pt idx="4">
                  <c:v>0.30434782608695654</c:v>
                </c:pt>
                <c:pt idx="5">
                  <c:v>0.30555555555555558</c:v>
                </c:pt>
                <c:pt idx="6">
                  <c:v>0.32663316582914576</c:v>
                </c:pt>
                <c:pt idx="7">
                  <c:v>0.3632075471698113</c:v>
                </c:pt>
                <c:pt idx="8">
                  <c:v>0.35775862068965519</c:v>
                </c:pt>
                <c:pt idx="9">
                  <c:v>0.37246963562753038</c:v>
                </c:pt>
                <c:pt idx="10">
                  <c:v>0.38113207547169814</c:v>
                </c:pt>
                <c:pt idx="11">
                  <c:v>0.3914590747330961</c:v>
                </c:pt>
              </c:numCache>
            </c:numRef>
          </c:val>
          <c:smooth val="0"/>
          <c:extLst>
            <c:ext xmlns:c16="http://schemas.microsoft.com/office/drawing/2014/chart" uri="{C3380CC4-5D6E-409C-BE32-E72D297353CC}">
              <c16:uniqueId val="{00000000-1BCC-9749-8273-43C4CA912365}"/>
            </c:ext>
          </c:extLst>
        </c:ser>
        <c:dLbls>
          <c:showLegendKey val="0"/>
          <c:showVal val="0"/>
          <c:showCatName val="0"/>
          <c:showSerName val="0"/>
          <c:showPercent val="0"/>
          <c:showBubbleSize val="0"/>
        </c:dLbls>
        <c:marker val="1"/>
        <c:smooth val="0"/>
        <c:axId val="1980094511"/>
        <c:axId val="1"/>
      </c:lineChart>
      <c:catAx>
        <c:axId val="1980094511"/>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ru-RU"/>
          </a:p>
        </c:txPr>
        <c:crossAx val="1980094511"/>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ru-RU"/>
        </a:p>
      </c:txPr>
    </c:title>
    <c:autoTitleDeleted val="0"/>
    <c:plotArea>
      <c:layout/>
      <c:lineChart>
        <c:grouping val="standard"/>
        <c:varyColors val="0"/>
        <c:ser>
          <c:idx val="0"/>
          <c:order val="0"/>
          <c:tx>
            <c:strRef>
              <c:f>'Conversion Rates'!$B$9</c:f>
              <c:strCache>
                <c:ptCount val="1"/>
                <c:pt idx="0">
                  <c:v>Lead to Customer %</c:v>
                </c:pt>
              </c:strCache>
            </c:strRef>
          </c:tx>
          <c:spPr>
            <a:ln w="25400">
              <a:solidFill>
                <a:srgbClr val="0070C0"/>
              </a:solidFill>
              <a:prstDash val="solid"/>
            </a:ln>
          </c:spPr>
          <c:marker>
            <c:symbol val="circle"/>
            <c:size val="7"/>
            <c:spPr>
              <a:solidFill>
                <a:srgbClr val="00B0F0"/>
              </a:solidFill>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Rates'!$C$9:$N$9</c:f>
              <c:numCache>
                <c:formatCode>0%</c:formatCode>
                <c:ptCount val="12"/>
                <c:pt idx="0">
                  <c:v>0.42105263157894735</c:v>
                </c:pt>
                <c:pt idx="1">
                  <c:v>0.47407407407407409</c:v>
                </c:pt>
                <c:pt idx="2">
                  <c:v>0.48484848484848486</c:v>
                </c:pt>
                <c:pt idx="3">
                  <c:v>0.4682926829268293</c:v>
                </c:pt>
                <c:pt idx="4">
                  <c:v>0.42448979591836733</c:v>
                </c:pt>
                <c:pt idx="5">
                  <c:v>0.43636363636363634</c:v>
                </c:pt>
                <c:pt idx="6">
                  <c:v>0.24615384615384617</c:v>
                </c:pt>
                <c:pt idx="7">
                  <c:v>0.24935064935064935</c:v>
                </c:pt>
                <c:pt idx="8">
                  <c:v>0.21204819277108433</c:v>
                </c:pt>
                <c:pt idx="9">
                  <c:v>0.1391304347826087</c:v>
                </c:pt>
                <c:pt idx="10">
                  <c:v>0.23762376237623761</c:v>
                </c:pt>
                <c:pt idx="11">
                  <c:v>0.26727272727272727</c:v>
                </c:pt>
              </c:numCache>
            </c:numRef>
          </c:val>
          <c:smooth val="0"/>
          <c:extLst>
            <c:ext xmlns:c16="http://schemas.microsoft.com/office/drawing/2014/chart" uri="{C3380CC4-5D6E-409C-BE32-E72D297353CC}">
              <c16:uniqueId val="{00000000-9CCE-D140-A3B2-847493436A0D}"/>
            </c:ext>
          </c:extLst>
        </c:ser>
        <c:dLbls>
          <c:showLegendKey val="0"/>
          <c:showVal val="0"/>
          <c:showCatName val="0"/>
          <c:showSerName val="0"/>
          <c:showPercent val="0"/>
          <c:showBubbleSize val="0"/>
        </c:dLbls>
        <c:marker val="1"/>
        <c:smooth val="0"/>
        <c:axId val="1994327775"/>
        <c:axId val="1"/>
      </c:lineChart>
      <c:catAx>
        <c:axId val="1994327775"/>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ru-RU"/>
          </a:p>
        </c:txPr>
        <c:crossAx val="1994327775"/>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ru-RU"/>
        </a:p>
      </c:txPr>
    </c:title>
    <c:autoTitleDeleted val="0"/>
    <c:plotArea>
      <c:layout/>
      <c:lineChart>
        <c:grouping val="standard"/>
        <c:varyColors val="0"/>
        <c:ser>
          <c:idx val="0"/>
          <c:order val="0"/>
          <c:tx>
            <c:strRef>
              <c:f>'Conversion Rates'!$B$10</c:f>
              <c:strCache>
                <c:ptCount val="1"/>
                <c:pt idx="0">
                  <c:v>Visit to Customer %</c:v>
                </c:pt>
              </c:strCache>
            </c:strRef>
          </c:tx>
          <c:spPr>
            <a:ln w="25400">
              <a:solidFill>
                <a:srgbClr val="539999"/>
              </a:solidFill>
              <a:prstDash val="solid"/>
            </a:ln>
          </c:spPr>
          <c:marker>
            <c:symbol val="circle"/>
            <c:size val="7"/>
            <c:spPr>
              <a:solidFill>
                <a:srgbClr val="75DBDB"/>
              </a:solidFill>
              <a:ln>
                <a:solidFill>
                  <a:srgbClr val="539999"/>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Rates'!$C$10:$N$10</c:f>
              <c:numCache>
                <c:formatCode>0.0%</c:formatCode>
                <c:ptCount val="12"/>
                <c:pt idx="0">
                  <c:v>8.8888888888888892E-2</c:v>
                </c:pt>
                <c:pt idx="1">
                  <c:v>0.11228070175438597</c:v>
                </c:pt>
                <c:pt idx="2">
                  <c:v>0.11594202898550725</c:v>
                </c:pt>
                <c:pt idx="3">
                  <c:v>0.12631578947368421</c:v>
                </c:pt>
                <c:pt idx="4">
                  <c:v>0.12919254658385093</c:v>
                </c:pt>
                <c:pt idx="5">
                  <c:v>0.13333333333333333</c:v>
                </c:pt>
                <c:pt idx="6">
                  <c:v>8.0402010050251257E-2</c:v>
                </c:pt>
                <c:pt idx="7">
                  <c:v>9.056603773584905E-2</c:v>
                </c:pt>
                <c:pt idx="8">
                  <c:v>7.586206896551724E-2</c:v>
                </c:pt>
                <c:pt idx="9">
                  <c:v>5.1821862348178135E-2</c:v>
                </c:pt>
                <c:pt idx="10">
                  <c:v>9.056603773584905E-2</c:v>
                </c:pt>
                <c:pt idx="11">
                  <c:v>0.10462633451957296</c:v>
                </c:pt>
              </c:numCache>
            </c:numRef>
          </c:val>
          <c:smooth val="0"/>
          <c:extLst>
            <c:ext xmlns:c16="http://schemas.microsoft.com/office/drawing/2014/chart" uri="{C3380CC4-5D6E-409C-BE32-E72D297353CC}">
              <c16:uniqueId val="{00000000-9375-EF40-B7B3-FB0F190E8360}"/>
            </c:ext>
          </c:extLst>
        </c:ser>
        <c:dLbls>
          <c:showLegendKey val="0"/>
          <c:showVal val="0"/>
          <c:showCatName val="0"/>
          <c:showSerName val="0"/>
          <c:showPercent val="0"/>
          <c:showBubbleSize val="0"/>
        </c:dLbls>
        <c:marker val="1"/>
        <c:smooth val="0"/>
        <c:axId val="2038316399"/>
        <c:axId val="1"/>
      </c:lineChart>
      <c:catAx>
        <c:axId val="20383163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0%" sourceLinked="1"/>
        <c:majorTickMark val="out"/>
        <c:minorTickMark val="none"/>
        <c:tickLblPos val="nextTo"/>
        <c:spPr>
          <a:ln w="3175">
            <a:solidFill>
              <a:srgbClr val="808080"/>
            </a:solidFill>
            <a:prstDash val="solid"/>
          </a:ln>
        </c:spPr>
        <c:txPr>
          <a:bodyPr rot="0" vert="horz"/>
          <a:lstStyle/>
          <a:p>
            <a:pPr>
              <a:defRPr/>
            </a:pPr>
            <a:endParaRPr lang="ru-RU"/>
          </a:p>
        </c:txPr>
        <c:crossAx val="20383163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Marketing Reach</a:t>
            </a:r>
          </a:p>
        </c:rich>
      </c:tx>
      <c:overlay val="0"/>
      <c:spPr>
        <a:noFill/>
        <a:ln w="25400">
          <a:noFill/>
        </a:ln>
      </c:spPr>
    </c:title>
    <c:autoTitleDeleted val="0"/>
    <c:plotArea>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Reach!$D$11:$O$11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Reach!$D$12:$O$12</c:f>
              <c:numCache>
                <c:formatCode>General</c:formatCode>
                <c:ptCount val="12"/>
                <c:pt idx="0">
                  <c:v>505</c:v>
                </c:pt>
                <c:pt idx="1">
                  <c:v>410</c:v>
                </c:pt>
                <c:pt idx="2">
                  <c:v>1012</c:v>
                </c:pt>
                <c:pt idx="3">
                  <c:v>1110</c:v>
                </c:pt>
                <c:pt idx="4">
                  <c:v>1470</c:v>
                </c:pt>
                <c:pt idx="5">
                  <c:v>1520</c:v>
                </c:pt>
                <c:pt idx="6">
                  <c:v>1880</c:v>
                </c:pt>
                <c:pt idx="7">
                  <c:v>1930</c:v>
                </c:pt>
                <c:pt idx="8">
                  <c:v>2340</c:v>
                </c:pt>
                <c:pt idx="9">
                  <c:v>2440</c:v>
                </c:pt>
                <c:pt idx="10">
                  <c:v>2750</c:v>
                </c:pt>
                <c:pt idx="11">
                  <c:v>3150</c:v>
                </c:pt>
              </c:numCache>
            </c:numRef>
          </c:val>
          <c:extLst>
            <c:ext xmlns:c16="http://schemas.microsoft.com/office/drawing/2014/chart" uri="{C3380CC4-5D6E-409C-BE32-E72D297353CC}">
              <c16:uniqueId val="{00000000-635E-9145-A090-CD10AF0459FF}"/>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ru-RU"/>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Website Visits</a:t>
            </a:r>
          </a:p>
        </c:rich>
      </c:tx>
      <c:overlay val="0"/>
      <c:spPr>
        <a:noFill/>
        <a:ln w="25400">
          <a:noFill/>
        </a:ln>
      </c:spPr>
    </c:title>
    <c:autoTitleDeleted val="0"/>
    <c:plotArea>
      <c:layout/>
      <c:barChart>
        <c:barDir val="col"/>
        <c:grouping val="clustered"/>
        <c:varyColors val="1"/>
        <c:ser>
          <c:idx val="0"/>
          <c:order val="0"/>
          <c:tx>
            <c:strRef>
              <c:f>Visits!$B$13</c:f>
              <c:strCache>
                <c:ptCount val="1"/>
                <c:pt idx="0">
                  <c:v>Total All Sources</c:v>
                </c:pt>
              </c:strCache>
            </c:strRef>
          </c:tx>
          <c:spPr>
            <a:ln>
              <a:noFill/>
            </a:ln>
          </c:spPr>
          <c:invertIfNegative val="0"/>
          <c:cat>
            <c:strRef>
              <c:f>Visits!$C$12:$N$12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Visits!$C$13:$N$13</c:f>
              <c:numCache>
                <c:formatCode>General</c:formatCode>
                <c:ptCount val="12"/>
                <c:pt idx="0">
                  <c:v>450</c:v>
                </c:pt>
                <c:pt idx="1">
                  <c:v>570</c:v>
                </c:pt>
                <c:pt idx="2">
                  <c:v>690</c:v>
                </c:pt>
                <c:pt idx="3">
                  <c:v>760</c:v>
                </c:pt>
                <c:pt idx="4">
                  <c:v>805</c:v>
                </c:pt>
                <c:pt idx="5">
                  <c:v>900</c:v>
                </c:pt>
                <c:pt idx="6">
                  <c:v>995</c:v>
                </c:pt>
                <c:pt idx="7">
                  <c:v>1060</c:v>
                </c:pt>
                <c:pt idx="8">
                  <c:v>1160</c:v>
                </c:pt>
                <c:pt idx="9">
                  <c:v>1235</c:v>
                </c:pt>
                <c:pt idx="10">
                  <c:v>1325</c:v>
                </c:pt>
                <c:pt idx="11">
                  <c:v>1405</c:v>
                </c:pt>
              </c:numCache>
            </c:numRef>
          </c:val>
          <c:extLst>
            <c:ext xmlns:c16="http://schemas.microsoft.com/office/drawing/2014/chart" uri="{C3380CC4-5D6E-409C-BE32-E72D297353CC}">
              <c16:uniqueId val="{00000000-6130-F545-86A3-8264C4813A78}"/>
            </c:ext>
          </c:extLst>
        </c:ser>
        <c:dLbls>
          <c:showLegendKey val="0"/>
          <c:showVal val="0"/>
          <c:showCatName val="0"/>
          <c:showSerName val="0"/>
          <c:showPercent val="0"/>
          <c:showBubbleSize val="0"/>
        </c:dLbls>
        <c:gapWidth val="100"/>
        <c:axId val="1996099999"/>
        <c:axId val="1"/>
      </c:barChart>
      <c:catAx>
        <c:axId val="19960999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ru-RU"/>
          </a:p>
        </c:txPr>
        <c:crossAx val="19960999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Website Visits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ru-RU"/>
        </a:p>
      </c:txPr>
    </c:title>
    <c:autoTitleDeleted val="0"/>
    <c:plotArea>
      <c:layout/>
      <c:barChart>
        <c:barDir val="col"/>
        <c:grouping val="stacked"/>
        <c:varyColors val="0"/>
        <c:ser>
          <c:idx val="0"/>
          <c:order val="0"/>
          <c:tx>
            <c:strRef>
              <c:f>Visits!$B$3</c:f>
              <c:strCache>
                <c:ptCount val="1"/>
                <c:pt idx="0">
                  <c:v>Direct Traffic</c:v>
                </c:pt>
              </c:strCache>
            </c:strRef>
          </c:tx>
          <c:spPr>
            <a:solidFill>
              <a:schemeClr val="accent1"/>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Visits!$C$3:$N$3</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0-10FB-AE43-8483-39D45FDE9CED}"/>
            </c:ext>
          </c:extLst>
        </c:ser>
        <c:ser>
          <c:idx val="1"/>
          <c:order val="1"/>
          <c:tx>
            <c:strRef>
              <c:f>Visits!$B$4</c:f>
              <c:strCache>
                <c:ptCount val="1"/>
                <c:pt idx="0">
                  <c:v>Email Marketing</c:v>
                </c:pt>
              </c:strCache>
            </c:strRef>
          </c:tx>
          <c:spPr>
            <a:solidFill>
              <a:schemeClr val="accent2"/>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Visits!$C$4:$N$4</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1-10FB-AE43-8483-39D45FDE9CED}"/>
            </c:ext>
          </c:extLst>
        </c:ser>
        <c:ser>
          <c:idx val="2"/>
          <c:order val="2"/>
          <c:tx>
            <c:strRef>
              <c:f>Visits!$B$5</c:f>
              <c:strCache>
                <c:ptCount val="1"/>
                <c:pt idx="0">
                  <c:v>Organic Search</c:v>
                </c:pt>
              </c:strCache>
            </c:strRef>
          </c:tx>
          <c:spPr>
            <a:solidFill>
              <a:schemeClr val="accent3"/>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Visits!$C$5:$N$5</c:f>
              <c:numCache>
                <c:formatCode>General</c:formatCode>
                <c:ptCount val="12"/>
                <c:pt idx="0">
                  <c:v>50</c:v>
                </c:pt>
                <c:pt idx="1">
                  <c:v>60</c:v>
                </c:pt>
                <c:pt idx="2">
                  <c:v>70</c:v>
                </c:pt>
                <c:pt idx="3">
                  <c:v>80</c:v>
                </c:pt>
                <c:pt idx="4">
                  <c:v>90</c:v>
                </c:pt>
                <c:pt idx="5">
                  <c:v>100</c:v>
                </c:pt>
                <c:pt idx="6">
                  <c:v>110</c:v>
                </c:pt>
                <c:pt idx="7">
                  <c:v>120</c:v>
                </c:pt>
                <c:pt idx="8">
                  <c:v>130</c:v>
                </c:pt>
                <c:pt idx="9">
                  <c:v>140</c:v>
                </c:pt>
                <c:pt idx="10">
                  <c:v>155</c:v>
                </c:pt>
                <c:pt idx="11">
                  <c:v>170</c:v>
                </c:pt>
              </c:numCache>
            </c:numRef>
          </c:val>
          <c:extLst>
            <c:ext xmlns:c16="http://schemas.microsoft.com/office/drawing/2014/chart" uri="{C3380CC4-5D6E-409C-BE32-E72D297353CC}">
              <c16:uniqueId val="{00000002-10FB-AE43-8483-39D45FDE9CED}"/>
            </c:ext>
          </c:extLst>
        </c:ser>
        <c:ser>
          <c:idx val="3"/>
          <c:order val="3"/>
          <c:tx>
            <c:strRef>
              <c:f>Visits!$B$6</c:f>
              <c:strCache>
                <c:ptCount val="1"/>
                <c:pt idx="0">
                  <c:v>Paid Search</c:v>
                </c:pt>
              </c:strCache>
            </c:strRef>
          </c:tx>
          <c:spPr>
            <a:solidFill>
              <a:schemeClr val="accent4"/>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Visits!$C$6:$N$6</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3-10FB-AE43-8483-39D45FDE9CED}"/>
            </c:ext>
          </c:extLst>
        </c:ser>
        <c:ser>
          <c:idx val="4"/>
          <c:order val="4"/>
          <c:tx>
            <c:strRef>
              <c:f>Visits!$B$7</c:f>
              <c:strCache>
                <c:ptCount val="1"/>
                <c:pt idx="0">
                  <c:v>Referrals</c:v>
                </c:pt>
              </c:strCache>
            </c:strRef>
          </c:tx>
          <c:spPr>
            <a:solidFill>
              <a:schemeClr val="accent5"/>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Visits!$C$7:$N$7</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4-10FB-AE43-8483-39D45FDE9CED}"/>
            </c:ext>
          </c:extLst>
        </c:ser>
        <c:ser>
          <c:idx val="5"/>
          <c:order val="5"/>
          <c:tx>
            <c:strRef>
              <c:f>Visits!$B$8</c:f>
              <c:strCache>
                <c:ptCount val="1"/>
                <c:pt idx="0">
                  <c:v>Social Media</c:v>
                </c:pt>
              </c:strCache>
            </c:strRef>
          </c:tx>
          <c:spPr>
            <a:solidFill>
              <a:schemeClr val="accent6"/>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Visits!$C$8:$N$8</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5-10FB-AE43-8483-39D45FDE9CED}"/>
            </c:ext>
          </c:extLst>
        </c:ser>
        <c:ser>
          <c:idx val="6"/>
          <c:order val="6"/>
          <c:tx>
            <c:strRef>
              <c:f>Visits!$B$9</c:f>
              <c:strCache>
                <c:ptCount val="1"/>
                <c:pt idx="0">
                  <c:v>Other Campaigns</c:v>
                </c:pt>
              </c:strCache>
            </c:strRef>
          </c:tx>
          <c:spPr>
            <a:solidFill>
              <a:schemeClr val="accent1">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Visits!$C$9:$N$9</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6-10FB-AE43-8483-39D45FDE9CED}"/>
            </c:ext>
          </c:extLst>
        </c:ser>
        <c:ser>
          <c:idx val="7"/>
          <c:order val="7"/>
          <c:tx>
            <c:strRef>
              <c:f>Visits!$B$10</c:f>
              <c:strCache>
                <c:ptCount val="1"/>
                <c:pt idx="0">
                  <c:v>Offline Source</c:v>
                </c:pt>
              </c:strCache>
            </c:strRef>
          </c:tx>
          <c:spPr>
            <a:solidFill>
              <a:schemeClr val="accent2">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Visits!$C$10:$N$10</c:f>
              <c:numCache>
                <c:formatCode>General</c:formatCode>
                <c:ptCount val="12"/>
                <c:pt idx="0">
                  <c:v>100</c:v>
                </c:pt>
                <c:pt idx="1">
                  <c:v>150</c:v>
                </c:pt>
                <c:pt idx="2">
                  <c:v>200</c:v>
                </c:pt>
                <c:pt idx="3">
                  <c:v>200</c:v>
                </c:pt>
                <c:pt idx="4">
                  <c:v>175</c:v>
                </c:pt>
                <c:pt idx="5">
                  <c:v>200</c:v>
                </c:pt>
                <c:pt idx="6">
                  <c:v>225</c:v>
                </c:pt>
                <c:pt idx="7">
                  <c:v>220</c:v>
                </c:pt>
                <c:pt idx="8">
                  <c:v>250</c:v>
                </c:pt>
                <c:pt idx="9">
                  <c:v>255</c:v>
                </c:pt>
                <c:pt idx="10">
                  <c:v>270</c:v>
                </c:pt>
                <c:pt idx="11">
                  <c:v>275</c:v>
                </c:pt>
              </c:numCache>
            </c:numRef>
          </c:val>
          <c:extLst>
            <c:ext xmlns:c16="http://schemas.microsoft.com/office/drawing/2014/chart" uri="{C3380CC4-5D6E-409C-BE32-E72D297353CC}">
              <c16:uniqueId val="{00000007-10FB-AE43-8483-39D45FDE9CED}"/>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Leads Generated</a:t>
            </a:r>
          </a:p>
        </c:rich>
      </c:tx>
      <c:overlay val="0"/>
      <c:spPr>
        <a:noFill/>
        <a:ln w="25400">
          <a:noFill/>
        </a:ln>
      </c:spPr>
    </c:title>
    <c:autoTitleDeleted val="0"/>
    <c:plotArea>
      <c:layout/>
      <c:barChart>
        <c:barDir val="col"/>
        <c:grouping val="clustered"/>
        <c:varyColors val="1"/>
        <c:ser>
          <c:idx val="0"/>
          <c:order val="0"/>
          <c:tx>
            <c:strRef>
              <c:f>Leads!$B$14</c:f>
              <c:strCache>
                <c:ptCount val="1"/>
                <c:pt idx="0">
                  <c:v>Total</c:v>
                </c:pt>
              </c:strCache>
            </c:strRef>
          </c:tx>
          <c:spPr>
            <a:ln>
              <a:noFill/>
            </a:ln>
            <a:effectLst>
              <a:outerShdw blurRad="50800" dist="38100" dir="8100000" algn="tr" rotWithShape="0">
                <a:prstClr val="black">
                  <a:alpha val="40000"/>
                </a:prstClr>
              </a:outerShdw>
            </a:effectLst>
          </c:spPr>
          <c:invertIfNegative val="0"/>
          <c:cat>
            <c:strRef>
              <c:f>Leads!$C$13:$N$13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Leads!$C$14:$N$14</c:f>
              <c:numCache>
                <c:formatCode>General</c:formatCode>
                <c:ptCount val="12"/>
                <c:pt idx="0">
                  <c:v>95</c:v>
                </c:pt>
                <c:pt idx="1">
                  <c:v>135</c:v>
                </c:pt>
                <c:pt idx="2">
                  <c:v>165</c:v>
                </c:pt>
                <c:pt idx="3">
                  <c:v>205</c:v>
                </c:pt>
                <c:pt idx="4">
                  <c:v>245</c:v>
                </c:pt>
                <c:pt idx="5">
                  <c:v>275</c:v>
                </c:pt>
                <c:pt idx="6">
                  <c:v>325</c:v>
                </c:pt>
                <c:pt idx="7">
                  <c:v>385</c:v>
                </c:pt>
                <c:pt idx="8">
                  <c:v>415</c:v>
                </c:pt>
                <c:pt idx="9">
                  <c:v>460</c:v>
                </c:pt>
                <c:pt idx="10">
                  <c:v>505</c:v>
                </c:pt>
                <c:pt idx="11">
                  <c:v>550</c:v>
                </c:pt>
              </c:numCache>
            </c:numRef>
          </c:val>
          <c:extLst>
            <c:ext xmlns:c16="http://schemas.microsoft.com/office/drawing/2014/chart" uri="{C3380CC4-5D6E-409C-BE32-E72D297353CC}">
              <c16:uniqueId val="{00000000-CB00-4F43-B7BE-09AEDA0C89B3}"/>
            </c:ext>
          </c:extLst>
        </c:ser>
        <c:dLbls>
          <c:showLegendKey val="0"/>
          <c:showVal val="0"/>
          <c:showCatName val="0"/>
          <c:showSerName val="0"/>
          <c:showPercent val="0"/>
          <c:showBubbleSize val="0"/>
        </c:dLbls>
        <c:gapWidth val="100"/>
        <c:axId val="1980540687"/>
        <c:axId val="1"/>
      </c:barChart>
      <c:catAx>
        <c:axId val="1980540687"/>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ru-RU"/>
          </a:p>
        </c:txPr>
        <c:crossAx val="1980540687"/>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Leads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ru-RU"/>
        </a:p>
      </c:txPr>
    </c:title>
    <c:autoTitleDeleted val="0"/>
    <c:plotArea>
      <c:layout/>
      <c:barChart>
        <c:barDir val="col"/>
        <c:grouping val="stacked"/>
        <c:varyColors val="0"/>
        <c:ser>
          <c:idx val="0"/>
          <c:order val="0"/>
          <c:tx>
            <c:strRef>
              <c:f>Leads!$B$3</c:f>
              <c:strCache>
                <c:ptCount val="1"/>
                <c:pt idx="0">
                  <c:v>Direct Traffic</c:v>
                </c:pt>
              </c:strCache>
            </c:strRef>
          </c:tx>
          <c:spPr>
            <a:solidFill>
              <a:schemeClr val="accent1"/>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Leads!$C$3:$N$3</c:f>
              <c:numCache>
                <c:formatCode>General</c:formatCode>
                <c:ptCount val="12"/>
                <c:pt idx="0">
                  <c:v>15</c:v>
                </c:pt>
                <c:pt idx="1">
                  <c:v>20</c:v>
                </c:pt>
                <c:pt idx="2">
                  <c:v>25</c:v>
                </c:pt>
                <c:pt idx="3">
                  <c:v>30</c:v>
                </c:pt>
                <c:pt idx="4">
                  <c:v>35</c:v>
                </c:pt>
                <c:pt idx="5">
                  <c:v>40</c:v>
                </c:pt>
                <c:pt idx="6">
                  <c:v>45</c:v>
                </c:pt>
                <c:pt idx="7">
                  <c:v>50</c:v>
                </c:pt>
                <c:pt idx="8">
                  <c:v>55</c:v>
                </c:pt>
                <c:pt idx="9">
                  <c:v>60</c:v>
                </c:pt>
                <c:pt idx="10">
                  <c:v>65</c:v>
                </c:pt>
                <c:pt idx="11">
                  <c:v>70</c:v>
                </c:pt>
              </c:numCache>
            </c:numRef>
          </c:val>
          <c:extLst>
            <c:ext xmlns:c16="http://schemas.microsoft.com/office/drawing/2014/chart" uri="{C3380CC4-5D6E-409C-BE32-E72D297353CC}">
              <c16:uniqueId val="{00000000-0800-8945-A616-AB1467734AEA}"/>
            </c:ext>
          </c:extLst>
        </c:ser>
        <c:ser>
          <c:idx val="1"/>
          <c:order val="1"/>
          <c:tx>
            <c:strRef>
              <c:f>Leads!$B$4</c:f>
              <c:strCache>
                <c:ptCount val="1"/>
                <c:pt idx="0">
                  <c:v>Email Marketing</c:v>
                </c:pt>
              </c:strCache>
            </c:strRef>
          </c:tx>
          <c:spPr>
            <a:solidFill>
              <a:schemeClr val="accent2"/>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Leads!$C$4:$N$4</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1-0800-8945-A616-AB1467734AEA}"/>
            </c:ext>
          </c:extLst>
        </c:ser>
        <c:ser>
          <c:idx val="2"/>
          <c:order val="2"/>
          <c:tx>
            <c:strRef>
              <c:f>Leads!$B$5</c:f>
              <c:strCache>
                <c:ptCount val="1"/>
                <c:pt idx="0">
                  <c:v>Organic Search</c:v>
                </c:pt>
              </c:strCache>
            </c:strRef>
          </c:tx>
          <c:spPr>
            <a:solidFill>
              <a:schemeClr val="accent3"/>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Leads!$C$5:$N$5</c:f>
              <c:numCache>
                <c:formatCode>General</c:formatCode>
                <c:ptCount val="12"/>
                <c:pt idx="0">
                  <c:v>10</c:v>
                </c:pt>
                <c:pt idx="1">
                  <c:v>15</c:v>
                </c:pt>
                <c:pt idx="2">
                  <c:v>20</c:v>
                </c:pt>
                <c:pt idx="3">
                  <c:v>25</c:v>
                </c:pt>
                <c:pt idx="4">
                  <c:v>30</c:v>
                </c:pt>
                <c:pt idx="5">
                  <c:v>35</c:v>
                </c:pt>
                <c:pt idx="6">
                  <c:v>40</c:v>
                </c:pt>
                <c:pt idx="7">
                  <c:v>50</c:v>
                </c:pt>
                <c:pt idx="8">
                  <c:v>60</c:v>
                </c:pt>
                <c:pt idx="9">
                  <c:v>70</c:v>
                </c:pt>
                <c:pt idx="10">
                  <c:v>80</c:v>
                </c:pt>
                <c:pt idx="11">
                  <c:v>90</c:v>
                </c:pt>
              </c:numCache>
            </c:numRef>
          </c:val>
          <c:extLst>
            <c:ext xmlns:c16="http://schemas.microsoft.com/office/drawing/2014/chart" uri="{C3380CC4-5D6E-409C-BE32-E72D297353CC}">
              <c16:uniqueId val="{00000002-0800-8945-A616-AB1467734AEA}"/>
            </c:ext>
          </c:extLst>
        </c:ser>
        <c:ser>
          <c:idx val="3"/>
          <c:order val="3"/>
          <c:tx>
            <c:strRef>
              <c:f>Leads!$B$6</c:f>
              <c:strCache>
                <c:ptCount val="1"/>
                <c:pt idx="0">
                  <c:v>Paid Search</c:v>
                </c:pt>
              </c:strCache>
            </c:strRef>
          </c:tx>
          <c:spPr>
            <a:solidFill>
              <a:schemeClr val="accent4"/>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Leads!$C$6:$N$6</c:f>
              <c:numCache>
                <c:formatCode>General</c:formatCode>
                <c:ptCount val="12"/>
                <c:pt idx="0">
                  <c:v>20</c:v>
                </c:pt>
                <c:pt idx="1">
                  <c:v>15</c:v>
                </c:pt>
                <c:pt idx="2">
                  <c:v>20</c:v>
                </c:pt>
                <c:pt idx="3">
                  <c:v>25</c:v>
                </c:pt>
                <c:pt idx="4">
                  <c:v>30</c:v>
                </c:pt>
                <c:pt idx="5">
                  <c:v>25</c:v>
                </c:pt>
                <c:pt idx="6">
                  <c:v>40</c:v>
                </c:pt>
                <c:pt idx="7">
                  <c:v>60</c:v>
                </c:pt>
                <c:pt idx="8">
                  <c:v>50</c:v>
                </c:pt>
                <c:pt idx="9">
                  <c:v>55</c:v>
                </c:pt>
                <c:pt idx="10">
                  <c:v>60</c:v>
                </c:pt>
                <c:pt idx="11">
                  <c:v>65</c:v>
                </c:pt>
              </c:numCache>
            </c:numRef>
          </c:val>
          <c:extLst>
            <c:ext xmlns:c16="http://schemas.microsoft.com/office/drawing/2014/chart" uri="{C3380CC4-5D6E-409C-BE32-E72D297353CC}">
              <c16:uniqueId val="{00000003-0800-8945-A616-AB1467734AEA}"/>
            </c:ext>
          </c:extLst>
        </c:ser>
        <c:ser>
          <c:idx val="4"/>
          <c:order val="4"/>
          <c:tx>
            <c:strRef>
              <c:f>Leads!$B$7</c:f>
              <c:strCache>
                <c:ptCount val="1"/>
                <c:pt idx="0">
                  <c:v>Other Campaign </c:v>
                </c:pt>
              </c:strCache>
            </c:strRef>
          </c:tx>
          <c:spPr>
            <a:solidFill>
              <a:schemeClr val="accent5"/>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Leads!$C$7:$N$7</c:f>
              <c:numCache>
                <c:formatCode>General</c:formatCode>
                <c:ptCount val="12"/>
                <c:pt idx="0">
                  <c:v>10</c:v>
                </c:pt>
                <c:pt idx="1">
                  <c:v>25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4-0800-8945-A616-AB1467734AEA}"/>
            </c:ext>
          </c:extLst>
        </c:ser>
        <c:ser>
          <c:idx val="5"/>
          <c:order val="5"/>
          <c:tx>
            <c:strRef>
              <c:f>Leads!$B$8</c:f>
              <c:strCache>
                <c:ptCount val="1"/>
                <c:pt idx="0">
                  <c:v>Other Campaign</c:v>
                </c:pt>
              </c:strCache>
            </c:strRef>
          </c:tx>
          <c:spPr>
            <a:solidFill>
              <a:schemeClr val="accent6"/>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Leads!$C$8:$N$8</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5-0800-8945-A616-AB1467734AEA}"/>
            </c:ext>
          </c:extLst>
        </c:ser>
        <c:ser>
          <c:idx val="6"/>
          <c:order val="6"/>
          <c:tx>
            <c:strRef>
              <c:f>Leads!$B$9</c:f>
              <c:strCache>
                <c:ptCount val="1"/>
                <c:pt idx="0">
                  <c:v>Other Campaign</c:v>
                </c:pt>
              </c:strCache>
            </c:strRef>
          </c:tx>
          <c:spPr>
            <a:solidFill>
              <a:schemeClr val="accent1">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Leads!$C$9:$N$9</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6-0800-8945-A616-AB1467734AEA}"/>
            </c:ext>
          </c:extLst>
        </c:ser>
        <c:ser>
          <c:idx val="7"/>
          <c:order val="7"/>
          <c:tx>
            <c:strRef>
              <c:f>Leads!$B$10</c:f>
              <c:strCache>
                <c:ptCount val="1"/>
                <c:pt idx="0">
                  <c:v>Offline Sources</c:v>
                </c:pt>
              </c:strCache>
            </c:strRef>
          </c:tx>
          <c:spPr>
            <a:solidFill>
              <a:schemeClr val="accent2">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Leads!$C$10:$N$10</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7-0800-8945-A616-AB1467734AEA}"/>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Customers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ru-RU"/>
        </a:p>
      </c:txPr>
    </c:title>
    <c:autoTitleDeleted val="0"/>
    <c:plotArea>
      <c:layout/>
      <c:barChart>
        <c:barDir val="col"/>
        <c:grouping val="stacked"/>
        <c:varyColors val="0"/>
        <c:ser>
          <c:idx val="0"/>
          <c:order val="0"/>
          <c:tx>
            <c:strRef>
              <c:f>Customers!$B$3</c:f>
              <c:strCache>
                <c:ptCount val="1"/>
                <c:pt idx="0">
                  <c:v>Direct Traffic</c:v>
                </c:pt>
              </c:strCache>
            </c:strRef>
          </c:tx>
          <c:spPr>
            <a:solidFill>
              <a:schemeClr val="accent1"/>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Customers!$C$3:$N$3</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0-3954-F648-9E86-9F4BE5B69355}"/>
            </c:ext>
          </c:extLst>
        </c:ser>
        <c:ser>
          <c:idx val="1"/>
          <c:order val="1"/>
          <c:tx>
            <c:strRef>
              <c:f>Customers!$B$4</c:f>
              <c:strCache>
                <c:ptCount val="1"/>
                <c:pt idx="0">
                  <c:v>Email Marketing</c:v>
                </c:pt>
              </c:strCache>
            </c:strRef>
          </c:tx>
          <c:spPr>
            <a:solidFill>
              <a:schemeClr val="accent2"/>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Customers!$C$4:$N$4</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1-3954-F648-9E86-9F4BE5B69355}"/>
            </c:ext>
          </c:extLst>
        </c:ser>
        <c:ser>
          <c:idx val="2"/>
          <c:order val="2"/>
          <c:tx>
            <c:strRef>
              <c:f>Customers!$B$5</c:f>
              <c:strCache>
                <c:ptCount val="1"/>
                <c:pt idx="0">
                  <c:v>Organic Search</c:v>
                </c:pt>
              </c:strCache>
            </c:strRef>
          </c:tx>
          <c:spPr>
            <a:solidFill>
              <a:schemeClr val="accent3"/>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Customers!$C$5:$N$5</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15</c:v>
                </c:pt>
              </c:numCache>
            </c:numRef>
          </c:val>
          <c:extLst>
            <c:ext xmlns:c16="http://schemas.microsoft.com/office/drawing/2014/chart" uri="{C3380CC4-5D6E-409C-BE32-E72D297353CC}">
              <c16:uniqueId val="{00000002-3954-F648-9E86-9F4BE5B69355}"/>
            </c:ext>
          </c:extLst>
        </c:ser>
        <c:ser>
          <c:idx val="3"/>
          <c:order val="3"/>
          <c:tx>
            <c:strRef>
              <c:f>Customers!$B$6</c:f>
              <c:strCache>
                <c:ptCount val="1"/>
                <c:pt idx="0">
                  <c:v>Paid Search</c:v>
                </c:pt>
              </c:strCache>
            </c:strRef>
          </c:tx>
          <c:spPr>
            <a:solidFill>
              <a:schemeClr val="accent4"/>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Customers!$C$6:$N$6</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3-3954-F648-9E86-9F4BE5B69355}"/>
            </c:ext>
          </c:extLst>
        </c:ser>
        <c:ser>
          <c:idx val="4"/>
          <c:order val="4"/>
          <c:tx>
            <c:strRef>
              <c:f>Customers!$B$7</c:f>
              <c:strCache>
                <c:ptCount val="1"/>
                <c:pt idx="0">
                  <c:v>Other Campaign </c:v>
                </c:pt>
              </c:strCache>
            </c:strRef>
          </c:tx>
          <c:spPr>
            <a:solidFill>
              <a:schemeClr val="accent5"/>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Customers!$C$7:$N$7</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16</c:v>
                </c:pt>
              </c:numCache>
            </c:numRef>
          </c:val>
          <c:extLst>
            <c:ext xmlns:c16="http://schemas.microsoft.com/office/drawing/2014/chart" uri="{C3380CC4-5D6E-409C-BE32-E72D297353CC}">
              <c16:uniqueId val="{00000004-3954-F648-9E86-9F4BE5B69355}"/>
            </c:ext>
          </c:extLst>
        </c:ser>
        <c:ser>
          <c:idx val="5"/>
          <c:order val="5"/>
          <c:tx>
            <c:strRef>
              <c:f>Customers!$B$8</c:f>
              <c:strCache>
                <c:ptCount val="1"/>
                <c:pt idx="0">
                  <c:v>Other Campaign</c:v>
                </c:pt>
              </c:strCache>
            </c:strRef>
          </c:tx>
          <c:spPr>
            <a:solidFill>
              <a:schemeClr val="accent6"/>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Customers!$C$8:$N$8</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5-3954-F648-9E86-9F4BE5B69355}"/>
            </c:ext>
          </c:extLst>
        </c:ser>
        <c:ser>
          <c:idx val="6"/>
          <c:order val="6"/>
          <c:tx>
            <c:strRef>
              <c:f>Customers!$B$9</c:f>
              <c:strCache>
                <c:ptCount val="1"/>
                <c:pt idx="0">
                  <c:v>Other Campaign</c:v>
                </c:pt>
              </c:strCache>
            </c:strRef>
          </c:tx>
          <c:spPr>
            <a:solidFill>
              <a:schemeClr val="accent1">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Customers!$C$9:$N$9</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6-3954-F648-9E86-9F4BE5B69355}"/>
            </c:ext>
          </c:extLst>
        </c:ser>
        <c:ser>
          <c:idx val="7"/>
          <c:order val="7"/>
          <c:tx>
            <c:strRef>
              <c:f>Customers!$B$10</c:f>
              <c:strCache>
                <c:ptCount val="1"/>
                <c:pt idx="0">
                  <c:v>Offline Sources</c:v>
                </c:pt>
              </c:strCache>
            </c:strRef>
          </c:tx>
          <c:spPr>
            <a:solidFill>
              <a:schemeClr val="accent2">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Customers!$C$10:$N$10</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7-3954-F648-9E86-9F4BE5B69355}"/>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Total Customers Resulting From Marketing</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ru-RU"/>
        </a:p>
      </c:txPr>
    </c:title>
    <c:autoTitleDeleted val="0"/>
    <c:plotArea>
      <c:layout/>
      <c:barChart>
        <c:barDir val="col"/>
        <c:grouping val="clustered"/>
        <c:varyColors val="1"/>
        <c:ser>
          <c:idx val="0"/>
          <c:order val="0"/>
          <c:tx>
            <c:strRef>
              <c:f>Customers!$B$13</c:f>
              <c:strCache>
                <c:ptCount val="1"/>
                <c:pt idx="0">
                  <c:v>Total</c:v>
                </c:pt>
              </c:strCache>
            </c:strRef>
          </c:tx>
          <c:spPr>
            <a:ln>
              <a:noFill/>
            </a:ln>
            <a:effectLst>
              <a:outerShdw blurRad="50800" dist="38100" dir="8100000" algn="tr" rotWithShape="0">
                <a:prstClr val="black">
                  <a:alpha val="40000"/>
                </a:prstClr>
              </a:outerShdw>
            </a:effectLst>
          </c:spPr>
          <c:invertIfNegative val="0"/>
          <c:dPt>
            <c:idx val="0"/>
            <c:invertIfNegative val="0"/>
            <c:bubble3D val="0"/>
            <c:spPr>
              <a:solidFill>
                <a:schemeClr val="accent1"/>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1-3702-48BE-89FB-98E5EEB290D1}"/>
              </c:ext>
            </c:extLst>
          </c:dPt>
          <c:dPt>
            <c:idx val="1"/>
            <c:invertIfNegative val="0"/>
            <c:bubble3D val="0"/>
            <c:spPr>
              <a:solidFill>
                <a:schemeClr val="accent2"/>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3-3702-48BE-89FB-98E5EEB290D1}"/>
              </c:ext>
            </c:extLst>
          </c:dPt>
          <c:dPt>
            <c:idx val="2"/>
            <c:invertIfNegative val="0"/>
            <c:bubble3D val="0"/>
            <c:spPr>
              <a:solidFill>
                <a:schemeClr val="accent3"/>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5-3702-48BE-89FB-98E5EEB290D1}"/>
              </c:ext>
            </c:extLst>
          </c:dPt>
          <c:dPt>
            <c:idx val="3"/>
            <c:invertIfNegative val="0"/>
            <c:bubble3D val="0"/>
            <c:spPr>
              <a:solidFill>
                <a:schemeClr val="accent4"/>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7-3702-48BE-89FB-98E5EEB290D1}"/>
              </c:ext>
            </c:extLst>
          </c:dPt>
          <c:dPt>
            <c:idx val="4"/>
            <c:invertIfNegative val="0"/>
            <c:bubble3D val="0"/>
            <c:spPr>
              <a:solidFill>
                <a:schemeClr val="accent5"/>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9-3702-48BE-89FB-98E5EEB290D1}"/>
              </c:ext>
            </c:extLst>
          </c:dPt>
          <c:dPt>
            <c:idx val="5"/>
            <c:invertIfNegative val="0"/>
            <c:bubble3D val="0"/>
            <c:spPr>
              <a:solidFill>
                <a:schemeClr val="accent6"/>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B-3702-48BE-89FB-98E5EEB290D1}"/>
              </c:ext>
            </c:extLst>
          </c:dPt>
          <c:dPt>
            <c:idx val="6"/>
            <c:invertIfNegative val="0"/>
            <c:bubble3D val="0"/>
            <c:spPr>
              <a:solidFill>
                <a:schemeClr val="accent1">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D-3702-48BE-89FB-98E5EEB290D1}"/>
              </c:ext>
            </c:extLst>
          </c:dPt>
          <c:dPt>
            <c:idx val="7"/>
            <c:invertIfNegative val="0"/>
            <c:bubble3D val="0"/>
            <c:spPr>
              <a:solidFill>
                <a:schemeClr val="accent2">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F-3702-48BE-89FB-98E5EEB290D1}"/>
              </c:ext>
            </c:extLst>
          </c:dPt>
          <c:dPt>
            <c:idx val="8"/>
            <c:invertIfNegative val="0"/>
            <c:bubble3D val="0"/>
            <c:spPr>
              <a:solidFill>
                <a:schemeClr val="accent3">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1-3702-48BE-89FB-98E5EEB290D1}"/>
              </c:ext>
            </c:extLst>
          </c:dPt>
          <c:dPt>
            <c:idx val="9"/>
            <c:invertIfNegative val="0"/>
            <c:bubble3D val="0"/>
            <c:spPr>
              <a:solidFill>
                <a:schemeClr val="accent4">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3-3702-48BE-89FB-98E5EEB290D1}"/>
              </c:ext>
            </c:extLst>
          </c:dPt>
          <c:dPt>
            <c:idx val="10"/>
            <c:invertIfNegative val="0"/>
            <c:bubble3D val="0"/>
            <c:spPr>
              <a:solidFill>
                <a:schemeClr val="accent5">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5-3702-48BE-89FB-98E5EEB290D1}"/>
              </c:ext>
            </c:extLst>
          </c:dPt>
          <c:dPt>
            <c:idx val="11"/>
            <c:invertIfNegative val="0"/>
            <c:bubble3D val="0"/>
            <c:spPr>
              <a:solidFill>
                <a:schemeClr val="accent6">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7-3702-48BE-89FB-98E5EEB290D1}"/>
              </c:ext>
            </c:extLst>
          </c:dPt>
          <c:cat>
            <c:strRef>
              <c:f>Customers!$C$12:$N$12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Customers!$C$13:$N$13</c:f>
              <c:numCache>
                <c:formatCode>General</c:formatCode>
                <c:ptCount val="12"/>
                <c:pt idx="0">
                  <c:v>40</c:v>
                </c:pt>
                <c:pt idx="1">
                  <c:v>64</c:v>
                </c:pt>
                <c:pt idx="2">
                  <c:v>80</c:v>
                </c:pt>
                <c:pt idx="3">
                  <c:v>96</c:v>
                </c:pt>
                <c:pt idx="4">
                  <c:v>104</c:v>
                </c:pt>
                <c:pt idx="5">
                  <c:v>120</c:v>
                </c:pt>
                <c:pt idx="6">
                  <c:v>80</c:v>
                </c:pt>
                <c:pt idx="7">
                  <c:v>96</c:v>
                </c:pt>
                <c:pt idx="8">
                  <c:v>88</c:v>
                </c:pt>
                <c:pt idx="9">
                  <c:v>64</c:v>
                </c:pt>
                <c:pt idx="10">
                  <c:v>120</c:v>
                </c:pt>
                <c:pt idx="11">
                  <c:v>147</c:v>
                </c:pt>
              </c:numCache>
            </c:numRef>
          </c:val>
          <c:extLst>
            <c:ext xmlns:c16="http://schemas.microsoft.com/office/drawing/2014/chart" uri="{C3380CC4-5D6E-409C-BE32-E72D297353CC}">
              <c16:uniqueId val="{00000000-11AB-694C-A865-812A6956170F}"/>
            </c:ext>
          </c:extLst>
        </c:ser>
        <c:dLbls>
          <c:showLegendKey val="0"/>
          <c:showVal val="0"/>
          <c:showCatName val="0"/>
          <c:showSerName val="0"/>
          <c:showPercent val="0"/>
          <c:showBubbleSize val="0"/>
        </c:dLbls>
        <c:gapWidth val="100"/>
        <c:axId val="2044673695"/>
        <c:axId val="1"/>
      </c:barChart>
      <c:catAx>
        <c:axId val="20446736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2044673695"/>
        <c:crosses val="autoZero"/>
        <c:crossBetween val="between"/>
      </c:valAx>
      <c:spPr>
        <a:solidFill>
          <a:srgbClr val="FFFFFF"/>
        </a:solid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 Customers Resulting From Marketing</a:t>
            </a:r>
          </a:p>
        </c:rich>
      </c:tx>
      <c:overlay val="0"/>
      <c:spPr>
        <a:noFill/>
        <a:ln w="25400">
          <a:noFill/>
        </a:ln>
      </c:spPr>
    </c:title>
    <c:autoTitleDeleted val="0"/>
    <c:plotArea>
      <c:layout/>
      <c:lineChart>
        <c:grouping val="standard"/>
        <c:varyColors val="0"/>
        <c:ser>
          <c:idx val="0"/>
          <c:order val="0"/>
          <c:tx>
            <c:strRef>
              <c:f>Customers!$B$18</c:f>
              <c:strCache>
                <c:ptCount val="1"/>
                <c:pt idx="0">
                  <c:v>% Customers from Marketing</c:v>
                </c:pt>
              </c:strCache>
            </c:strRef>
          </c:tx>
          <c:spPr>
            <a:ln w="25400">
              <a:solidFill>
                <a:srgbClr val="00B050"/>
              </a:solidFill>
              <a:prstDash val="solid"/>
            </a:ln>
          </c:spPr>
          <c:marker>
            <c:symbol val="circle"/>
            <c:size val="7"/>
            <c:spPr>
              <a:solidFill>
                <a:srgbClr val="92D050"/>
              </a:solidFill>
              <a:ln>
                <a:solidFill>
                  <a:srgbClr val="00B050"/>
                </a:solidFill>
              </a:ln>
            </c:spPr>
          </c:marker>
          <c:cat>
            <c:strRef>
              <c:f>Customers!$C$16:$N$16</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Customers!$C$18:$N$18</c:f>
              <c:numCache>
                <c:formatCode>0%</c:formatCode>
                <c:ptCount val="12"/>
                <c:pt idx="0">
                  <c:v>0.5</c:v>
                </c:pt>
                <c:pt idx="1">
                  <c:v>0.85333333333333339</c:v>
                </c:pt>
                <c:pt idx="2">
                  <c:v>0.88888888888888884</c:v>
                </c:pt>
                <c:pt idx="3">
                  <c:v>0.96</c:v>
                </c:pt>
                <c:pt idx="4">
                  <c:v>0.94545454545454544</c:v>
                </c:pt>
                <c:pt idx="5">
                  <c:v>0.96</c:v>
                </c:pt>
                <c:pt idx="6">
                  <c:v>0.88888888888888884</c:v>
                </c:pt>
                <c:pt idx="7">
                  <c:v>0.96</c:v>
                </c:pt>
                <c:pt idx="8">
                  <c:v>0.97777777777777775</c:v>
                </c:pt>
                <c:pt idx="9">
                  <c:v>0.91428571428571426</c:v>
                </c:pt>
                <c:pt idx="10">
                  <c:v>0.68571428571428572</c:v>
                </c:pt>
                <c:pt idx="11">
                  <c:v>0.79459459459459458</c:v>
                </c:pt>
              </c:numCache>
            </c:numRef>
          </c:val>
          <c:smooth val="0"/>
          <c:extLst>
            <c:ext xmlns:c16="http://schemas.microsoft.com/office/drawing/2014/chart" uri="{C3380CC4-5D6E-409C-BE32-E72D297353CC}">
              <c16:uniqueId val="{00000000-6042-1D44-B2D2-0809E6FFD310}"/>
            </c:ext>
          </c:extLst>
        </c:ser>
        <c:dLbls>
          <c:showLegendKey val="0"/>
          <c:showVal val="0"/>
          <c:showCatName val="0"/>
          <c:showSerName val="0"/>
          <c:showPercent val="0"/>
          <c:showBubbleSize val="0"/>
        </c:dLbls>
        <c:marker val="1"/>
        <c:smooth val="0"/>
        <c:axId val="1932589423"/>
        <c:axId val="1"/>
      </c:lineChart>
      <c:catAx>
        <c:axId val="1932589423"/>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ru-RU"/>
          </a:p>
        </c:txPr>
        <c:crossAx val="1932589423"/>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bit.ly/2XGVkmY"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25400</xdr:colOff>
      <xdr:row>13</xdr:row>
      <xdr:rowOff>25400</xdr:rowOff>
    </xdr:from>
    <xdr:to>
      <xdr:col>7</xdr:col>
      <xdr:colOff>436880</xdr:colOff>
      <xdr:row>13</xdr:row>
      <xdr:rowOff>3683000</xdr:rowOff>
    </xdr:to>
    <xdr:graphicFrame macro="">
      <xdr:nvGraphicFramePr>
        <xdr:cNvPr id="2" name="Chart 2">
          <a:extLst>
            <a:ext uri="{FF2B5EF4-FFF2-40B4-BE49-F238E27FC236}">
              <a16:creationId xmlns:a16="http://schemas.microsoft.com/office/drawing/2014/main" id="{24DC733B-1079-3643-A97A-A2C9AE99B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254000</xdr:colOff>
      <xdr:row>13</xdr:row>
      <xdr:rowOff>25400</xdr:rowOff>
    </xdr:from>
    <xdr:to>
      <xdr:col>17</xdr:col>
      <xdr:colOff>0</xdr:colOff>
      <xdr:row>13</xdr:row>
      <xdr:rowOff>3683000</xdr:rowOff>
    </xdr:to>
    <xdr:graphicFrame macro="">
      <xdr:nvGraphicFramePr>
        <xdr:cNvPr id="3" name="Chart 7">
          <a:extLst>
            <a:ext uri="{FF2B5EF4-FFF2-40B4-BE49-F238E27FC236}">
              <a16:creationId xmlns:a16="http://schemas.microsoft.com/office/drawing/2014/main" id="{3EA181E7-CDB5-9740-9925-C049E0265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466725</xdr:colOff>
      <xdr:row>0</xdr:row>
      <xdr:rowOff>2069183</xdr:rowOff>
    </xdr:to>
    <xdr:pic>
      <xdr:nvPicPr>
        <xdr:cNvPr id="6" name="Рисунок 5">
          <a:hlinkClick xmlns:r="http://schemas.openxmlformats.org/officeDocument/2006/relationships" r:id="rId3"/>
          <a:extLst>
            <a:ext uri="{FF2B5EF4-FFF2-40B4-BE49-F238E27FC236}">
              <a16:creationId xmlns:a16="http://schemas.microsoft.com/office/drawing/2014/main" id="{F1CE026D-5612-46A7-9835-910627ADE394}"/>
            </a:ext>
          </a:extLst>
        </xdr:cNvPr>
        <xdr:cNvPicPr>
          <a:picLocks noChangeAspect="1"/>
        </xdr:cNvPicPr>
      </xdr:nvPicPr>
      <xdr:blipFill>
        <a:blip xmlns:r="http://schemas.openxmlformats.org/officeDocument/2006/relationships" r:embed="rId4"/>
        <a:stretch>
          <a:fillRect/>
        </a:stretch>
      </xdr:blipFill>
      <xdr:spPr>
        <a:xfrm>
          <a:off x="257175" y="0"/>
          <a:ext cx="7772400" cy="2069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469900</xdr:colOff>
      <xdr:row>15</xdr:row>
      <xdr:rowOff>38100</xdr:rowOff>
    </xdr:from>
    <xdr:to>
      <xdr:col>15</xdr:col>
      <xdr:colOff>1092200</xdr:colOff>
      <xdr:row>15</xdr:row>
      <xdr:rowOff>3695700</xdr:rowOff>
    </xdr:to>
    <xdr:graphicFrame macro="">
      <xdr:nvGraphicFramePr>
        <xdr:cNvPr id="3" name="Chart 3">
          <a:extLst>
            <a:ext uri="{FF2B5EF4-FFF2-40B4-BE49-F238E27FC236}">
              <a16:creationId xmlns:a16="http://schemas.microsoft.com/office/drawing/2014/main" id="{B103F08C-C36E-A54E-AF42-EF6B4EA76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15</xdr:row>
      <xdr:rowOff>38100</xdr:rowOff>
    </xdr:from>
    <xdr:to>
      <xdr:col>8</xdr:col>
      <xdr:colOff>279400</xdr:colOff>
      <xdr:row>16</xdr:row>
      <xdr:rowOff>50292</xdr:rowOff>
    </xdr:to>
    <xdr:graphicFrame macro="">
      <xdr:nvGraphicFramePr>
        <xdr:cNvPr id="4" name="Chart 4">
          <a:extLst>
            <a:ext uri="{FF2B5EF4-FFF2-40B4-BE49-F238E27FC236}">
              <a16:creationId xmlns:a16="http://schemas.microsoft.com/office/drawing/2014/main" id="{A9E1DDA9-3D89-0B49-8032-5DBFE48D1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419100</xdr:colOff>
      <xdr:row>16</xdr:row>
      <xdr:rowOff>12700</xdr:rowOff>
    </xdr:from>
    <xdr:to>
      <xdr:col>15</xdr:col>
      <xdr:colOff>1193800</xdr:colOff>
      <xdr:row>16</xdr:row>
      <xdr:rowOff>3670300</xdr:rowOff>
    </xdr:to>
    <xdr:graphicFrame macro="">
      <xdr:nvGraphicFramePr>
        <xdr:cNvPr id="3" name="Chart 8">
          <a:extLst>
            <a:ext uri="{FF2B5EF4-FFF2-40B4-BE49-F238E27FC236}">
              <a16:creationId xmlns:a16="http://schemas.microsoft.com/office/drawing/2014/main" id="{CC62B10C-C912-9242-B8DB-FFED318A5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165100</xdr:colOff>
      <xdr:row>16</xdr:row>
      <xdr:rowOff>12700</xdr:rowOff>
    </xdr:from>
    <xdr:to>
      <xdr:col>8</xdr:col>
      <xdr:colOff>198120</xdr:colOff>
      <xdr:row>17</xdr:row>
      <xdr:rowOff>25400</xdr:rowOff>
    </xdr:to>
    <xdr:graphicFrame macro="">
      <xdr:nvGraphicFramePr>
        <xdr:cNvPr id="4" name="Chart 4">
          <a:extLst>
            <a:ext uri="{FF2B5EF4-FFF2-40B4-BE49-F238E27FC236}">
              <a16:creationId xmlns:a16="http://schemas.microsoft.com/office/drawing/2014/main" id="{8842BD8C-B4EB-B647-A9AF-201906387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241300</xdr:colOff>
      <xdr:row>19</xdr:row>
      <xdr:rowOff>50800</xdr:rowOff>
    </xdr:from>
    <xdr:to>
      <xdr:col>8</xdr:col>
      <xdr:colOff>50800</xdr:colOff>
      <xdr:row>20</xdr:row>
      <xdr:rowOff>62992</xdr:rowOff>
    </xdr:to>
    <xdr:graphicFrame macro="">
      <xdr:nvGraphicFramePr>
        <xdr:cNvPr id="2" name="Chart 4">
          <a:extLst>
            <a:ext uri="{FF2B5EF4-FFF2-40B4-BE49-F238E27FC236}">
              <a16:creationId xmlns:a16="http://schemas.microsoft.com/office/drawing/2014/main" id="{1865EF1F-1091-A54A-B30D-77375A5DD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19</xdr:row>
      <xdr:rowOff>50800</xdr:rowOff>
    </xdr:from>
    <xdr:to>
      <xdr:col>15</xdr:col>
      <xdr:colOff>1163320</xdr:colOff>
      <xdr:row>19</xdr:row>
      <xdr:rowOff>3708400</xdr:rowOff>
    </xdr:to>
    <xdr:graphicFrame macro="">
      <xdr:nvGraphicFramePr>
        <xdr:cNvPr id="3" name="Chart 9">
          <a:extLst>
            <a:ext uri="{FF2B5EF4-FFF2-40B4-BE49-F238E27FC236}">
              <a16:creationId xmlns:a16="http://schemas.microsoft.com/office/drawing/2014/main" id="{92F40F67-BFA1-314D-9DB8-C2AFA7721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xdr:colOff>
      <xdr:row>21</xdr:row>
      <xdr:rowOff>50800</xdr:rowOff>
    </xdr:from>
    <xdr:to>
      <xdr:col>11</xdr:col>
      <xdr:colOff>388620</xdr:colOff>
      <xdr:row>21</xdr:row>
      <xdr:rowOff>2794000</xdr:rowOff>
    </xdr:to>
    <xdr:graphicFrame macro="">
      <xdr:nvGraphicFramePr>
        <xdr:cNvPr id="4" name="Chart 10">
          <a:extLst>
            <a:ext uri="{FF2B5EF4-FFF2-40B4-BE49-F238E27FC236}">
              <a16:creationId xmlns:a16="http://schemas.microsoft.com/office/drawing/2014/main" id="{8155623B-967D-3E41-894B-197280463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88900</xdr:colOff>
      <xdr:row>11</xdr:row>
      <xdr:rowOff>12700</xdr:rowOff>
    </xdr:from>
    <xdr:to>
      <xdr:col>7</xdr:col>
      <xdr:colOff>647700</xdr:colOff>
      <xdr:row>11</xdr:row>
      <xdr:rowOff>2755900</xdr:rowOff>
    </xdr:to>
    <xdr:graphicFrame macro="">
      <xdr:nvGraphicFramePr>
        <xdr:cNvPr id="2" name="Chart 3">
          <a:extLst>
            <a:ext uri="{FF2B5EF4-FFF2-40B4-BE49-F238E27FC236}">
              <a16:creationId xmlns:a16="http://schemas.microsoft.com/office/drawing/2014/main" id="{EA9A2BCA-E9F0-FD49-87DC-87E602F45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304800</xdr:colOff>
      <xdr:row>11</xdr:row>
      <xdr:rowOff>12700</xdr:rowOff>
    </xdr:from>
    <xdr:to>
      <xdr:col>15</xdr:col>
      <xdr:colOff>1079500</xdr:colOff>
      <xdr:row>11</xdr:row>
      <xdr:rowOff>2755900</xdr:rowOff>
    </xdr:to>
    <xdr:graphicFrame macro="">
      <xdr:nvGraphicFramePr>
        <xdr:cNvPr id="3" name="Chart 6">
          <a:extLst>
            <a:ext uri="{FF2B5EF4-FFF2-40B4-BE49-F238E27FC236}">
              <a16:creationId xmlns:a16="http://schemas.microsoft.com/office/drawing/2014/main" id="{41A0A6B3-653D-E245-9911-DF2198D15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177800</xdr:colOff>
      <xdr:row>13</xdr:row>
      <xdr:rowOff>25400</xdr:rowOff>
    </xdr:from>
    <xdr:to>
      <xdr:col>12</xdr:col>
      <xdr:colOff>279400</xdr:colOff>
      <xdr:row>13</xdr:row>
      <xdr:rowOff>2768600</xdr:rowOff>
    </xdr:to>
    <xdr:graphicFrame macro="">
      <xdr:nvGraphicFramePr>
        <xdr:cNvPr id="4" name="Chart 7">
          <a:extLst>
            <a:ext uri="{FF2B5EF4-FFF2-40B4-BE49-F238E27FC236}">
              <a16:creationId xmlns:a16="http://schemas.microsoft.com/office/drawing/2014/main" id="{14976249-E743-4242-89C5-1F85D99D5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t.ly/2XGVkmY" TargetMode="External"/><Relationship Id="rId1" Type="http://schemas.openxmlformats.org/officeDocument/2006/relationships/hyperlink" Target="http://bit.ly/2YPEBM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75B-C921-C048-BF6B-49748087192F}">
  <sheetPr>
    <tabColor theme="3" tint="0.59999389629810485"/>
    <pageSetUpPr fitToPage="1"/>
  </sheetPr>
  <dimension ref="B1:Q16"/>
  <sheetViews>
    <sheetView showGridLines="0" tabSelected="1" workbookViewId="0">
      <pane ySplit="2" topLeftCell="A3" activePane="bottomLeft" state="frozen"/>
      <selection pane="bottomLeft" activeCell="B16" sqref="B16:Q16"/>
    </sheetView>
  </sheetViews>
  <sheetFormatPr defaultColWidth="8.875" defaultRowHeight="15" x14ac:dyDescent="0.25"/>
  <cols>
    <col min="1" max="1" width="3.375" style="5" customWidth="1"/>
    <col min="2" max="2" width="12.875" style="6" customWidth="1"/>
    <col min="3" max="3" width="20.875" style="5" customWidth="1"/>
    <col min="4" max="16" width="8.875" style="5"/>
    <col min="17" max="17" width="10.875" style="5" customWidth="1"/>
    <col min="18" max="18" width="3.375" style="5" customWidth="1"/>
    <col min="19" max="16384" width="8.875" style="5"/>
  </cols>
  <sheetData>
    <row r="1" spans="2:17" ht="166.5" customHeight="1" x14ac:dyDescent="0.25"/>
    <row r="2" spans="2:17" s="2" customFormat="1" ht="50.1" customHeight="1" x14ac:dyDescent="0.25">
      <c r="B2" s="4" t="s">
        <v>57</v>
      </c>
      <c r="C2" s="1"/>
      <c r="D2" s="1"/>
      <c r="E2" s="1"/>
      <c r="F2" s="1"/>
      <c r="G2" s="1"/>
      <c r="H2" s="1"/>
      <c r="I2" s="1"/>
    </row>
    <row r="3" spans="2:17" s="2" customFormat="1" ht="30" customHeight="1" x14ac:dyDescent="0.25">
      <c r="B3" s="19" t="s">
        <v>55</v>
      </c>
      <c r="C3" s="1"/>
      <c r="D3" s="1"/>
      <c r="E3" s="1"/>
      <c r="F3" s="1"/>
      <c r="G3" s="1"/>
      <c r="H3" s="1"/>
      <c r="I3" s="1"/>
    </row>
    <row r="4" spans="2:17" s="6" customFormat="1" ht="35.1" customHeight="1" x14ac:dyDescent="0.25">
      <c r="B4" s="56" t="s">
        <v>52</v>
      </c>
      <c r="C4" s="56" t="s">
        <v>53</v>
      </c>
      <c r="D4" s="44" t="s">
        <v>23</v>
      </c>
      <c r="E4" s="44" t="s">
        <v>22</v>
      </c>
      <c r="F4" s="44" t="s">
        <v>21</v>
      </c>
      <c r="G4" s="44" t="s">
        <v>20</v>
      </c>
      <c r="H4" s="44" t="s">
        <v>19</v>
      </c>
      <c r="I4" s="44" t="s">
        <v>18</v>
      </c>
      <c r="J4" s="44" t="s">
        <v>17</v>
      </c>
      <c r="K4" s="44" t="s">
        <v>16</v>
      </c>
      <c r="L4" s="44" t="s">
        <v>15</v>
      </c>
      <c r="M4" s="44" t="s">
        <v>14</v>
      </c>
      <c r="N4" s="44" t="s">
        <v>13</v>
      </c>
      <c r="O4" s="44" t="s">
        <v>12</v>
      </c>
      <c r="P4" s="45" t="s">
        <v>11</v>
      </c>
      <c r="Q4" s="46" t="s">
        <v>54</v>
      </c>
    </row>
    <row r="5" spans="2:17" ht="35.1" customHeight="1" x14ac:dyDescent="0.25">
      <c r="B5" s="43" t="s">
        <v>48</v>
      </c>
      <c r="C5" s="42"/>
      <c r="D5" s="47">
        <v>200</v>
      </c>
      <c r="E5" s="47">
        <v>100</v>
      </c>
      <c r="F5" s="47">
        <v>400</v>
      </c>
      <c r="G5" s="47">
        <v>500</v>
      </c>
      <c r="H5" s="47">
        <v>550</v>
      </c>
      <c r="I5" s="47">
        <v>600</v>
      </c>
      <c r="J5" s="47">
        <v>650</v>
      </c>
      <c r="K5" s="47">
        <v>700</v>
      </c>
      <c r="L5" s="47">
        <v>800</v>
      </c>
      <c r="M5" s="47">
        <v>900</v>
      </c>
      <c r="N5" s="47">
        <v>900</v>
      </c>
      <c r="O5" s="47">
        <v>1000</v>
      </c>
      <c r="P5" s="48">
        <f>SUM(D5:O5)</f>
        <v>7300</v>
      </c>
      <c r="Q5" s="49">
        <f>(O5-D5)/D5</f>
        <v>4</v>
      </c>
    </row>
    <row r="6" spans="2:17" ht="35.1" customHeight="1" x14ac:dyDescent="0.25">
      <c r="B6" s="43" t="s">
        <v>47</v>
      </c>
      <c r="C6" s="42"/>
      <c r="D6" s="47">
        <v>100</v>
      </c>
      <c r="E6" s="47">
        <v>100</v>
      </c>
      <c r="F6" s="47">
        <v>200</v>
      </c>
      <c r="G6" s="47">
        <v>200</v>
      </c>
      <c r="H6" s="47">
        <v>300</v>
      </c>
      <c r="I6" s="47">
        <v>300</v>
      </c>
      <c r="J6" s="47">
        <v>400</v>
      </c>
      <c r="K6" s="47">
        <v>400</v>
      </c>
      <c r="L6" s="47">
        <v>500</v>
      </c>
      <c r="M6" s="47">
        <v>500</v>
      </c>
      <c r="N6" s="47">
        <v>600</v>
      </c>
      <c r="O6" s="47">
        <v>700</v>
      </c>
      <c r="P6" s="48">
        <f>SUM(D6:O6)</f>
        <v>4300</v>
      </c>
      <c r="Q6" s="49">
        <f>(O6-D6)/D6</f>
        <v>6</v>
      </c>
    </row>
    <row r="7" spans="2:17" ht="35.1" customHeight="1" x14ac:dyDescent="0.25">
      <c r="B7" s="43" t="s">
        <v>46</v>
      </c>
      <c r="C7" s="42"/>
      <c r="D7" s="47">
        <v>100</v>
      </c>
      <c r="E7" s="47">
        <v>100</v>
      </c>
      <c r="F7" s="47">
        <v>200</v>
      </c>
      <c r="G7" s="47">
        <v>200</v>
      </c>
      <c r="H7" s="47">
        <v>300</v>
      </c>
      <c r="I7" s="47">
        <v>300</v>
      </c>
      <c r="J7" s="47">
        <v>400</v>
      </c>
      <c r="K7" s="47">
        <v>400</v>
      </c>
      <c r="L7" s="47">
        <v>500</v>
      </c>
      <c r="M7" s="47">
        <v>500</v>
      </c>
      <c r="N7" s="47">
        <v>600</v>
      </c>
      <c r="O7" s="47">
        <v>700</v>
      </c>
      <c r="P7" s="48">
        <f>SUM(D7:O7)</f>
        <v>4300</v>
      </c>
      <c r="Q7" s="49">
        <f>(O7-D7)/D7</f>
        <v>6</v>
      </c>
    </row>
    <row r="8" spans="2:17" ht="35.1" customHeight="1" x14ac:dyDescent="0.25">
      <c r="B8" s="43" t="s">
        <v>45</v>
      </c>
      <c r="C8" s="42"/>
      <c r="D8" s="47">
        <v>100</v>
      </c>
      <c r="E8" s="47">
        <v>100</v>
      </c>
      <c r="F8" s="47">
        <v>200</v>
      </c>
      <c r="G8" s="47">
        <v>200</v>
      </c>
      <c r="H8" s="47">
        <v>300</v>
      </c>
      <c r="I8" s="47">
        <v>300</v>
      </c>
      <c r="J8" s="47">
        <v>400</v>
      </c>
      <c r="K8" s="47">
        <v>400</v>
      </c>
      <c r="L8" s="47">
        <v>500</v>
      </c>
      <c r="M8" s="47">
        <v>500</v>
      </c>
      <c r="N8" s="47">
        <v>600</v>
      </c>
      <c r="O8" s="47">
        <v>700</v>
      </c>
      <c r="P8" s="48">
        <f>SUM(D8:O8)</f>
        <v>4300</v>
      </c>
      <c r="Q8" s="49">
        <f>(O8-D8)/D8</f>
        <v>6</v>
      </c>
    </row>
    <row r="9" spans="2:17" ht="35.1" customHeight="1" x14ac:dyDescent="0.25">
      <c r="B9" s="43" t="s">
        <v>44</v>
      </c>
      <c r="C9" s="42"/>
      <c r="D9" s="47">
        <v>5</v>
      </c>
      <c r="E9" s="47">
        <v>10</v>
      </c>
      <c r="F9" s="47">
        <v>12</v>
      </c>
      <c r="G9" s="47">
        <v>10</v>
      </c>
      <c r="H9" s="47">
        <v>20</v>
      </c>
      <c r="I9" s="47">
        <v>20</v>
      </c>
      <c r="J9" s="47">
        <v>30</v>
      </c>
      <c r="K9" s="47">
        <v>30</v>
      </c>
      <c r="L9" s="47">
        <v>40</v>
      </c>
      <c r="M9" s="47">
        <v>40</v>
      </c>
      <c r="N9" s="47">
        <v>50</v>
      </c>
      <c r="O9" s="47">
        <v>50</v>
      </c>
      <c r="P9" s="48">
        <f>SUM(D9:O9)</f>
        <v>317</v>
      </c>
      <c r="Q9" s="49">
        <f>(O9-D9)/D9</f>
        <v>9</v>
      </c>
    </row>
    <row r="10" spans="2:17" x14ac:dyDescent="0.25">
      <c r="B10" s="50"/>
      <c r="C10" s="51"/>
      <c r="D10" s="52"/>
      <c r="E10" s="52"/>
      <c r="F10" s="52"/>
      <c r="G10" s="52"/>
      <c r="H10" s="52"/>
      <c r="I10" s="52"/>
      <c r="J10" s="52"/>
      <c r="K10" s="52"/>
      <c r="L10" s="52"/>
      <c r="M10" s="52"/>
      <c r="N10" s="52"/>
      <c r="O10" s="52"/>
      <c r="P10" s="52"/>
      <c r="Q10" s="52"/>
    </row>
    <row r="11" spans="2:17" s="6" customFormat="1" ht="35.1" customHeight="1" x14ac:dyDescent="0.25">
      <c r="B11" s="53"/>
      <c r="C11" s="53"/>
      <c r="D11" s="44" t="str">
        <f t="shared" ref="D11:O11" si="0">D4</f>
        <v>JAN</v>
      </c>
      <c r="E11" s="44" t="str">
        <f t="shared" si="0"/>
        <v>FEB</v>
      </c>
      <c r="F11" s="44" t="str">
        <f t="shared" si="0"/>
        <v>MAR</v>
      </c>
      <c r="G11" s="44" t="str">
        <f t="shared" si="0"/>
        <v>APR</v>
      </c>
      <c r="H11" s="44" t="str">
        <f t="shared" si="0"/>
        <v>MAY</v>
      </c>
      <c r="I11" s="44" t="str">
        <f t="shared" si="0"/>
        <v>JUN</v>
      </c>
      <c r="J11" s="44" t="str">
        <f t="shared" si="0"/>
        <v>JUL</v>
      </c>
      <c r="K11" s="44" t="str">
        <f t="shared" si="0"/>
        <v>AUG</v>
      </c>
      <c r="L11" s="44" t="str">
        <f t="shared" si="0"/>
        <v>SEP</v>
      </c>
      <c r="M11" s="44" t="str">
        <f t="shared" si="0"/>
        <v>OCT</v>
      </c>
      <c r="N11" s="44" t="str">
        <f t="shared" si="0"/>
        <v>NOV</v>
      </c>
      <c r="O11" s="44" t="str">
        <f t="shared" si="0"/>
        <v>DEC</v>
      </c>
      <c r="P11" s="45" t="s">
        <v>11</v>
      </c>
      <c r="Q11" s="54" t="s">
        <v>54</v>
      </c>
    </row>
    <row r="12" spans="2:17" ht="35.1" customHeight="1" x14ac:dyDescent="0.25">
      <c r="B12" s="53" t="s">
        <v>4</v>
      </c>
      <c r="C12" s="57" t="s">
        <v>11</v>
      </c>
      <c r="D12" s="48">
        <f t="shared" ref="D12:O12" si="1">SUM(D5:D9)</f>
        <v>505</v>
      </c>
      <c r="E12" s="48">
        <f t="shared" si="1"/>
        <v>410</v>
      </c>
      <c r="F12" s="48">
        <f t="shared" si="1"/>
        <v>1012</v>
      </c>
      <c r="G12" s="48">
        <f t="shared" si="1"/>
        <v>1110</v>
      </c>
      <c r="H12" s="48">
        <f t="shared" si="1"/>
        <v>1470</v>
      </c>
      <c r="I12" s="48">
        <f t="shared" si="1"/>
        <v>1520</v>
      </c>
      <c r="J12" s="48">
        <f t="shared" si="1"/>
        <v>1880</v>
      </c>
      <c r="K12" s="48">
        <f t="shared" si="1"/>
        <v>1930</v>
      </c>
      <c r="L12" s="48">
        <f t="shared" si="1"/>
        <v>2340</v>
      </c>
      <c r="M12" s="48">
        <f t="shared" si="1"/>
        <v>2440</v>
      </c>
      <c r="N12" s="48">
        <f t="shared" si="1"/>
        <v>2750</v>
      </c>
      <c r="O12" s="48">
        <f t="shared" si="1"/>
        <v>3150</v>
      </c>
      <c r="P12" s="55">
        <f>SUM(D12:O12)</f>
        <v>20517</v>
      </c>
      <c r="Q12" s="49">
        <f>(O12-D12)/D12</f>
        <v>5.2376237623762378</v>
      </c>
    </row>
    <row r="14" spans="2:17" ht="300" customHeight="1" x14ac:dyDescent="0.25"/>
    <row r="16" spans="2:17" customFormat="1" ht="50.1" customHeight="1" x14ac:dyDescent="0.25">
      <c r="B16" s="59" t="s">
        <v>1</v>
      </c>
      <c r="C16" s="59"/>
      <c r="D16" s="59"/>
      <c r="E16" s="59"/>
      <c r="F16" s="59"/>
      <c r="G16" s="59"/>
      <c r="H16" s="59"/>
      <c r="I16" s="59"/>
      <c r="J16" s="59"/>
      <c r="K16" s="59"/>
      <c r="L16" s="59"/>
      <c r="M16" s="59"/>
      <c r="N16" s="59"/>
      <c r="O16" s="59"/>
      <c r="P16" s="59"/>
      <c r="Q16" s="59"/>
    </row>
  </sheetData>
  <mergeCells count="1">
    <mergeCell ref="B16:Q16"/>
  </mergeCells>
  <hyperlinks>
    <hyperlink ref="B16:C16" r:id="rId1" display="CLICK HERE TO CREATE IN SMARTSHEET" xr:uid="{EDA3443B-CB54-9F48-AD0C-F9B02F764F0D}"/>
    <hyperlink ref="B16:Q16" r:id="rId2" display="CLICK HERE TO CREATE IN SMARTSHEET" xr:uid="{1F87C64B-648E-473C-BE49-1A25CACA9F4E}"/>
  </hyperlinks>
  <pageMargins left="0.3" right="0.3" top="0.3" bottom="0.3" header="0" footer="0"/>
  <pageSetup scale="78" orientation="landscape" horizontalDpi="4294967292" verticalDpi="429496729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7D4E8-2B22-5940-924C-71056DF1416A}">
  <sheetPr>
    <tabColor theme="3" tint="0.59999389629810485"/>
    <pageSetUpPr fitToPage="1"/>
  </sheetPr>
  <dimension ref="A1:Q16"/>
  <sheetViews>
    <sheetView showGridLines="0" workbookViewId="0">
      <selection activeCell="C3" sqref="C3"/>
    </sheetView>
  </sheetViews>
  <sheetFormatPr defaultColWidth="8.875" defaultRowHeight="15" x14ac:dyDescent="0.25"/>
  <cols>
    <col min="1" max="1" width="3.375" style="5" customWidth="1"/>
    <col min="2" max="2" width="18.875" style="6" customWidth="1"/>
    <col min="3" max="15" width="8.875" style="5"/>
    <col min="16" max="16" width="14.875" style="5" customWidth="1"/>
    <col min="17" max="17" width="3.375" style="5" customWidth="1"/>
    <col min="18" max="16384" width="8.875" style="5"/>
  </cols>
  <sheetData>
    <row r="1" spans="1:17" s="2" customFormat="1" ht="30" customHeight="1" x14ac:dyDescent="0.25">
      <c r="B1" s="19" t="s">
        <v>56</v>
      </c>
      <c r="C1" s="1"/>
      <c r="D1" s="1"/>
      <c r="E1" s="1"/>
      <c r="F1" s="1"/>
      <c r="G1" s="1"/>
      <c r="H1" s="1"/>
      <c r="I1" s="1"/>
    </row>
    <row r="2" spans="1:17" s="7" customFormat="1" ht="20.100000000000001" customHeight="1" x14ac:dyDescent="0.25">
      <c r="B2" s="25" t="s">
        <v>37</v>
      </c>
      <c r="C2" s="26" t="s">
        <v>23</v>
      </c>
      <c r="D2" s="26" t="s">
        <v>22</v>
      </c>
      <c r="E2" s="26" t="s">
        <v>21</v>
      </c>
      <c r="F2" s="26" t="s">
        <v>20</v>
      </c>
      <c r="G2" s="26" t="s">
        <v>19</v>
      </c>
      <c r="H2" s="26" t="s">
        <v>18</v>
      </c>
      <c r="I2" s="26" t="s">
        <v>17</v>
      </c>
      <c r="J2" s="26" t="s">
        <v>16</v>
      </c>
      <c r="K2" s="26" t="s">
        <v>15</v>
      </c>
      <c r="L2" s="26" t="s">
        <v>14</v>
      </c>
      <c r="M2" s="26" t="s">
        <v>13</v>
      </c>
      <c r="N2" s="26" t="s">
        <v>12</v>
      </c>
      <c r="O2" s="31" t="s">
        <v>11</v>
      </c>
      <c r="P2" s="27" t="s">
        <v>6</v>
      </c>
    </row>
    <row r="3" spans="1:17" s="8" customFormat="1" ht="20.100000000000001" customHeight="1" x14ac:dyDescent="0.25">
      <c r="B3" s="36" t="s">
        <v>35</v>
      </c>
      <c r="C3" s="10">
        <v>50</v>
      </c>
      <c r="D3" s="10">
        <v>60</v>
      </c>
      <c r="E3" s="10">
        <v>70</v>
      </c>
      <c r="F3" s="10">
        <v>80</v>
      </c>
      <c r="G3" s="10">
        <v>90</v>
      </c>
      <c r="H3" s="10">
        <v>100</v>
      </c>
      <c r="I3" s="10">
        <v>110</v>
      </c>
      <c r="J3" s="10">
        <v>120</v>
      </c>
      <c r="K3" s="10">
        <v>130</v>
      </c>
      <c r="L3" s="10">
        <v>140</v>
      </c>
      <c r="M3" s="10">
        <v>150</v>
      </c>
      <c r="N3" s="10">
        <v>160</v>
      </c>
      <c r="O3" s="22">
        <f t="shared" ref="O3:O10" si="0">SUM(C3:N3)</f>
        <v>1260</v>
      </c>
      <c r="P3" s="24">
        <f t="shared" ref="P3:P10" si="1">(N3-M3)/M3</f>
        <v>6.6666666666666666E-2</v>
      </c>
    </row>
    <row r="4" spans="1:17" s="8" customFormat="1" ht="20.100000000000001" customHeight="1" x14ac:dyDescent="0.25">
      <c r="B4" s="36" t="s">
        <v>34</v>
      </c>
      <c r="C4" s="10">
        <v>50</v>
      </c>
      <c r="D4" s="10">
        <v>60</v>
      </c>
      <c r="E4" s="10">
        <v>70</v>
      </c>
      <c r="F4" s="10">
        <v>80</v>
      </c>
      <c r="G4" s="10">
        <v>90</v>
      </c>
      <c r="H4" s="10">
        <v>100</v>
      </c>
      <c r="I4" s="10">
        <v>110</v>
      </c>
      <c r="J4" s="10">
        <v>120</v>
      </c>
      <c r="K4" s="10">
        <v>130</v>
      </c>
      <c r="L4" s="10">
        <v>140</v>
      </c>
      <c r="M4" s="10">
        <v>150</v>
      </c>
      <c r="N4" s="10">
        <v>160</v>
      </c>
      <c r="O4" s="22">
        <f t="shared" si="0"/>
        <v>1260</v>
      </c>
      <c r="P4" s="24">
        <f t="shared" si="1"/>
        <v>6.6666666666666666E-2</v>
      </c>
    </row>
    <row r="5" spans="1:17" s="8" customFormat="1" ht="20.100000000000001" customHeight="1" x14ac:dyDescent="0.25">
      <c r="B5" s="36" t="s">
        <v>33</v>
      </c>
      <c r="C5" s="10">
        <v>50</v>
      </c>
      <c r="D5" s="10">
        <v>60</v>
      </c>
      <c r="E5" s="10">
        <v>70</v>
      </c>
      <c r="F5" s="10">
        <v>80</v>
      </c>
      <c r="G5" s="10">
        <v>90</v>
      </c>
      <c r="H5" s="10">
        <v>100</v>
      </c>
      <c r="I5" s="10">
        <v>110</v>
      </c>
      <c r="J5" s="10">
        <v>120</v>
      </c>
      <c r="K5" s="10">
        <v>130</v>
      </c>
      <c r="L5" s="10">
        <v>140</v>
      </c>
      <c r="M5" s="10">
        <v>155</v>
      </c>
      <c r="N5" s="10">
        <v>170</v>
      </c>
      <c r="O5" s="22">
        <f t="shared" si="0"/>
        <v>1275</v>
      </c>
      <c r="P5" s="24">
        <f t="shared" si="1"/>
        <v>9.6774193548387094E-2</v>
      </c>
    </row>
    <row r="6" spans="1:17" s="8" customFormat="1" ht="20.100000000000001" customHeight="1" x14ac:dyDescent="0.25">
      <c r="B6" s="36" t="s">
        <v>32</v>
      </c>
      <c r="C6" s="10">
        <v>50</v>
      </c>
      <c r="D6" s="10">
        <v>60</v>
      </c>
      <c r="E6" s="10">
        <v>70</v>
      </c>
      <c r="F6" s="10">
        <v>80</v>
      </c>
      <c r="G6" s="10">
        <v>90</v>
      </c>
      <c r="H6" s="10">
        <v>100</v>
      </c>
      <c r="I6" s="10">
        <v>110</v>
      </c>
      <c r="J6" s="10">
        <v>120</v>
      </c>
      <c r="K6" s="10">
        <v>130</v>
      </c>
      <c r="L6" s="10">
        <v>140</v>
      </c>
      <c r="M6" s="10">
        <v>150</v>
      </c>
      <c r="N6" s="10">
        <v>160</v>
      </c>
      <c r="O6" s="22">
        <f t="shared" si="0"/>
        <v>1260</v>
      </c>
      <c r="P6" s="24">
        <f t="shared" si="1"/>
        <v>6.6666666666666666E-2</v>
      </c>
    </row>
    <row r="7" spans="1:17" s="8" customFormat="1" ht="20.100000000000001" customHeight="1" x14ac:dyDescent="0.25">
      <c r="B7" s="36" t="s">
        <v>43</v>
      </c>
      <c r="C7" s="10">
        <v>50</v>
      </c>
      <c r="D7" s="10">
        <v>60</v>
      </c>
      <c r="E7" s="10">
        <v>70</v>
      </c>
      <c r="F7" s="10">
        <v>80</v>
      </c>
      <c r="G7" s="10">
        <v>90</v>
      </c>
      <c r="H7" s="10">
        <v>100</v>
      </c>
      <c r="I7" s="10">
        <v>110</v>
      </c>
      <c r="J7" s="10">
        <v>120</v>
      </c>
      <c r="K7" s="10">
        <v>130</v>
      </c>
      <c r="L7" s="10">
        <v>140</v>
      </c>
      <c r="M7" s="10">
        <v>150</v>
      </c>
      <c r="N7" s="10">
        <v>160</v>
      </c>
      <c r="O7" s="22">
        <f t="shared" si="0"/>
        <v>1260</v>
      </c>
      <c r="P7" s="24">
        <f t="shared" si="1"/>
        <v>6.6666666666666666E-2</v>
      </c>
    </row>
    <row r="8" spans="1:17" s="8" customFormat="1" ht="20.100000000000001" customHeight="1" x14ac:dyDescent="0.25">
      <c r="B8" s="36" t="s">
        <v>42</v>
      </c>
      <c r="C8" s="10">
        <v>50</v>
      </c>
      <c r="D8" s="10">
        <v>60</v>
      </c>
      <c r="E8" s="10">
        <v>70</v>
      </c>
      <c r="F8" s="10">
        <v>80</v>
      </c>
      <c r="G8" s="10">
        <v>90</v>
      </c>
      <c r="H8" s="10">
        <v>100</v>
      </c>
      <c r="I8" s="10">
        <v>110</v>
      </c>
      <c r="J8" s="10">
        <v>120</v>
      </c>
      <c r="K8" s="10">
        <v>130</v>
      </c>
      <c r="L8" s="10">
        <v>140</v>
      </c>
      <c r="M8" s="10">
        <v>150</v>
      </c>
      <c r="N8" s="10">
        <v>160</v>
      </c>
      <c r="O8" s="22">
        <f t="shared" si="0"/>
        <v>1260</v>
      </c>
      <c r="P8" s="24">
        <f t="shared" si="1"/>
        <v>6.6666666666666666E-2</v>
      </c>
    </row>
    <row r="9" spans="1:17" s="8" customFormat="1" ht="20.100000000000001" customHeight="1" x14ac:dyDescent="0.25">
      <c r="A9" s="7"/>
      <c r="B9" s="36" t="s">
        <v>41</v>
      </c>
      <c r="C9" s="10">
        <v>50</v>
      </c>
      <c r="D9" s="10">
        <v>60</v>
      </c>
      <c r="E9" s="10">
        <v>70</v>
      </c>
      <c r="F9" s="10">
        <v>80</v>
      </c>
      <c r="G9" s="10">
        <v>90</v>
      </c>
      <c r="H9" s="10">
        <v>100</v>
      </c>
      <c r="I9" s="10">
        <v>110</v>
      </c>
      <c r="J9" s="10">
        <v>120</v>
      </c>
      <c r="K9" s="10">
        <v>130</v>
      </c>
      <c r="L9" s="10">
        <v>140</v>
      </c>
      <c r="M9" s="10">
        <v>150</v>
      </c>
      <c r="N9" s="10">
        <v>160</v>
      </c>
      <c r="O9" s="22">
        <f t="shared" si="0"/>
        <v>1260</v>
      </c>
      <c r="P9" s="24">
        <f t="shared" si="1"/>
        <v>6.6666666666666666E-2</v>
      </c>
      <c r="Q9" s="7"/>
    </row>
    <row r="10" spans="1:17" s="8" customFormat="1" ht="20.100000000000001" customHeight="1" x14ac:dyDescent="0.25">
      <c r="B10" s="41" t="s">
        <v>40</v>
      </c>
      <c r="C10" s="10">
        <v>100</v>
      </c>
      <c r="D10" s="10">
        <v>150</v>
      </c>
      <c r="E10" s="10">
        <v>200</v>
      </c>
      <c r="F10" s="10">
        <v>200</v>
      </c>
      <c r="G10" s="10">
        <v>175</v>
      </c>
      <c r="H10" s="10">
        <v>200</v>
      </c>
      <c r="I10" s="10">
        <v>225</v>
      </c>
      <c r="J10" s="10">
        <v>220</v>
      </c>
      <c r="K10" s="10">
        <v>250</v>
      </c>
      <c r="L10" s="10">
        <v>255</v>
      </c>
      <c r="M10" s="10">
        <v>270</v>
      </c>
      <c r="N10" s="10">
        <v>275</v>
      </c>
      <c r="O10" s="22">
        <f t="shared" si="0"/>
        <v>2520</v>
      </c>
      <c r="P10" s="24">
        <f t="shared" si="1"/>
        <v>1.8518518518518517E-2</v>
      </c>
    </row>
    <row r="11" spans="1:17" ht="16.5" x14ac:dyDescent="0.3">
      <c r="B11" s="39"/>
      <c r="C11" s="38"/>
      <c r="D11" s="38"/>
      <c r="E11" s="38"/>
      <c r="F11" s="38"/>
      <c r="G11" s="38"/>
      <c r="H11" s="38"/>
      <c r="I11" s="38"/>
      <c r="J11" s="38"/>
      <c r="K11" s="38"/>
      <c r="L11" s="38"/>
      <c r="M11" s="38"/>
      <c r="N11" s="38"/>
      <c r="O11" s="38"/>
      <c r="P11" s="38"/>
    </row>
    <row r="12" spans="1:17" s="7" customFormat="1" ht="20.100000000000001" customHeight="1" x14ac:dyDescent="0.25">
      <c r="A12" s="8"/>
      <c r="B12" s="32"/>
      <c r="C12" s="26" t="str">
        <f t="shared" ref="C12:N12" si="2">C2</f>
        <v>JAN</v>
      </c>
      <c r="D12" s="26" t="str">
        <f t="shared" si="2"/>
        <v>FEB</v>
      </c>
      <c r="E12" s="26" t="str">
        <f t="shared" si="2"/>
        <v>MAR</v>
      </c>
      <c r="F12" s="26" t="str">
        <f t="shared" si="2"/>
        <v>APR</v>
      </c>
      <c r="G12" s="26" t="str">
        <f t="shared" si="2"/>
        <v>MAY</v>
      </c>
      <c r="H12" s="26" t="str">
        <f t="shared" si="2"/>
        <v>JUN</v>
      </c>
      <c r="I12" s="26" t="str">
        <f t="shared" si="2"/>
        <v>JUL</v>
      </c>
      <c r="J12" s="26" t="str">
        <f t="shared" si="2"/>
        <v>AUG</v>
      </c>
      <c r="K12" s="26" t="str">
        <f t="shared" si="2"/>
        <v>SEP</v>
      </c>
      <c r="L12" s="26" t="str">
        <f t="shared" si="2"/>
        <v>OCT</v>
      </c>
      <c r="M12" s="26" t="str">
        <f t="shared" si="2"/>
        <v>NOV</v>
      </c>
      <c r="N12" s="26" t="str">
        <f t="shared" si="2"/>
        <v>DEC</v>
      </c>
      <c r="O12" s="31" t="s">
        <v>11</v>
      </c>
      <c r="P12" s="28" t="str">
        <f>P2</f>
        <v>% Change MoM</v>
      </c>
      <c r="Q12" s="40"/>
    </row>
    <row r="13" spans="1:17" s="8" customFormat="1" ht="20.100000000000001" customHeight="1" x14ac:dyDescent="0.25">
      <c r="B13" s="17" t="s">
        <v>39</v>
      </c>
      <c r="C13" s="14">
        <f t="shared" ref="C13:N13" si="3">SUM(C3:C10)</f>
        <v>450</v>
      </c>
      <c r="D13" s="14">
        <f t="shared" si="3"/>
        <v>570</v>
      </c>
      <c r="E13" s="14">
        <f t="shared" si="3"/>
        <v>690</v>
      </c>
      <c r="F13" s="14">
        <f t="shared" si="3"/>
        <v>760</v>
      </c>
      <c r="G13" s="14">
        <f t="shared" si="3"/>
        <v>805</v>
      </c>
      <c r="H13" s="14">
        <f t="shared" si="3"/>
        <v>900</v>
      </c>
      <c r="I13" s="14">
        <f t="shared" si="3"/>
        <v>995</v>
      </c>
      <c r="J13" s="14">
        <f t="shared" si="3"/>
        <v>1060</v>
      </c>
      <c r="K13" s="14">
        <f t="shared" si="3"/>
        <v>1160</v>
      </c>
      <c r="L13" s="14">
        <f t="shared" si="3"/>
        <v>1235</v>
      </c>
      <c r="M13" s="14">
        <f t="shared" si="3"/>
        <v>1325</v>
      </c>
      <c r="N13" s="14">
        <f t="shared" si="3"/>
        <v>1405</v>
      </c>
      <c r="O13" s="22">
        <f>SUM(C13:N13)</f>
        <v>11355</v>
      </c>
      <c r="P13" s="24">
        <f>(N13-M13)/M13</f>
        <v>6.0377358490566038E-2</v>
      </c>
    </row>
    <row r="14" spans="1:17" s="8" customFormat="1" ht="20.100000000000001" customHeight="1" x14ac:dyDescent="0.25">
      <c r="B14" s="17" t="s">
        <v>27</v>
      </c>
      <c r="C14" s="14">
        <f t="shared" ref="C14:N14" si="4">SUM(C3:C9)</f>
        <v>350</v>
      </c>
      <c r="D14" s="14">
        <f t="shared" si="4"/>
        <v>420</v>
      </c>
      <c r="E14" s="14">
        <f t="shared" si="4"/>
        <v>490</v>
      </c>
      <c r="F14" s="14">
        <f t="shared" si="4"/>
        <v>560</v>
      </c>
      <c r="G14" s="14">
        <f t="shared" si="4"/>
        <v>630</v>
      </c>
      <c r="H14" s="14">
        <f t="shared" si="4"/>
        <v>700</v>
      </c>
      <c r="I14" s="14">
        <f t="shared" si="4"/>
        <v>770</v>
      </c>
      <c r="J14" s="14">
        <f t="shared" si="4"/>
        <v>840</v>
      </c>
      <c r="K14" s="14">
        <f t="shared" si="4"/>
        <v>910</v>
      </c>
      <c r="L14" s="14">
        <f t="shared" si="4"/>
        <v>980</v>
      </c>
      <c r="M14" s="14">
        <f t="shared" si="4"/>
        <v>1055</v>
      </c>
      <c r="N14" s="14">
        <f t="shared" si="4"/>
        <v>1130</v>
      </c>
      <c r="O14" s="22">
        <f>SUM(C14:N14)</f>
        <v>8835</v>
      </c>
      <c r="P14" s="24">
        <f>(N14-M14)/M14</f>
        <v>7.1090047393364927E-2</v>
      </c>
    </row>
    <row r="16" spans="1:17" ht="300" customHeight="1" x14ac:dyDescent="0.25"/>
  </sheetData>
  <pageMargins left="0.3" right="0.3" top="0.3" bottom="0.3" header="0" footer="0"/>
  <pageSetup scale="83" orientation="landscape" horizontalDpi="0" verticalDpi="0"/>
  <headerFooter alignWithMargins="0"/>
  <ignoredErrors>
    <ignoredError sqref="C14:N14"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89C6-3BC5-1A4A-A03E-65129C01682B}">
  <sheetPr>
    <tabColor theme="3" tint="0.59999389629810485"/>
    <pageSetUpPr fitToPage="1"/>
  </sheetPr>
  <dimension ref="A1:Q17"/>
  <sheetViews>
    <sheetView showGridLines="0" workbookViewId="0">
      <selection activeCell="C3" sqref="C3"/>
    </sheetView>
  </sheetViews>
  <sheetFormatPr defaultColWidth="8.875" defaultRowHeight="15" x14ac:dyDescent="0.25"/>
  <cols>
    <col min="1" max="1" width="3.375" style="5" customWidth="1"/>
    <col min="2" max="2" width="18.875" style="6" customWidth="1"/>
    <col min="3" max="15" width="8.875" style="5"/>
    <col min="16" max="16" width="15.875" style="5" customWidth="1"/>
    <col min="17" max="17" width="3.375" style="5" customWidth="1"/>
    <col min="18" max="16384" width="8.875" style="5"/>
  </cols>
  <sheetData>
    <row r="1" spans="1:17" s="2" customFormat="1" ht="30" customHeight="1" x14ac:dyDescent="0.25">
      <c r="B1" s="19" t="s">
        <v>51</v>
      </c>
      <c r="C1" s="1"/>
      <c r="D1" s="1"/>
      <c r="E1" s="1"/>
      <c r="F1" s="1"/>
      <c r="G1" s="1"/>
      <c r="H1" s="1"/>
      <c r="I1" s="1"/>
    </row>
    <row r="2" spans="1:17" s="32" customFormat="1" ht="20.100000000000001" customHeight="1" x14ac:dyDescent="0.25">
      <c r="B2" s="25" t="s">
        <v>37</v>
      </c>
      <c r="C2" s="26" t="s">
        <v>23</v>
      </c>
      <c r="D2" s="26" t="s">
        <v>22</v>
      </c>
      <c r="E2" s="26" t="s">
        <v>21</v>
      </c>
      <c r="F2" s="26" t="s">
        <v>20</v>
      </c>
      <c r="G2" s="26" t="s">
        <v>19</v>
      </c>
      <c r="H2" s="26" t="s">
        <v>18</v>
      </c>
      <c r="I2" s="26" t="s">
        <v>17</v>
      </c>
      <c r="J2" s="26" t="s">
        <v>16</v>
      </c>
      <c r="K2" s="26" t="s">
        <v>15</v>
      </c>
      <c r="L2" s="26" t="s">
        <v>14</v>
      </c>
      <c r="M2" s="26" t="s">
        <v>13</v>
      </c>
      <c r="N2" s="26" t="s">
        <v>12</v>
      </c>
      <c r="O2" s="31" t="s">
        <v>11</v>
      </c>
      <c r="P2" s="27" t="s">
        <v>38</v>
      </c>
    </row>
    <row r="3" spans="1:17" s="33" customFormat="1" ht="20.100000000000001" customHeight="1" x14ac:dyDescent="0.25">
      <c r="B3" s="36" t="s">
        <v>35</v>
      </c>
      <c r="C3" s="10">
        <v>15</v>
      </c>
      <c r="D3" s="10">
        <v>20</v>
      </c>
      <c r="E3" s="10">
        <v>25</v>
      </c>
      <c r="F3" s="10">
        <v>30</v>
      </c>
      <c r="G3" s="10">
        <v>35</v>
      </c>
      <c r="H3" s="10">
        <v>40</v>
      </c>
      <c r="I3" s="10">
        <v>45</v>
      </c>
      <c r="J3" s="10">
        <v>50</v>
      </c>
      <c r="K3" s="10">
        <v>55</v>
      </c>
      <c r="L3" s="10">
        <v>60</v>
      </c>
      <c r="M3" s="10">
        <v>65</v>
      </c>
      <c r="N3" s="10">
        <v>70</v>
      </c>
      <c r="O3" s="22">
        <f t="shared" ref="O3:O10" si="0">SUM(C3:N3)</f>
        <v>510</v>
      </c>
      <c r="P3" s="24">
        <f t="shared" ref="P3:P10" si="1">(N3-M3)/M3</f>
        <v>7.6923076923076927E-2</v>
      </c>
    </row>
    <row r="4" spans="1:17" s="33" customFormat="1" ht="20.100000000000001" customHeight="1" x14ac:dyDescent="0.25">
      <c r="B4" s="36" t="s">
        <v>34</v>
      </c>
      <c r="C4" s="10">
        <v>10</v>
      </c>
      <c r="D4" s="10">
        <v>15</v>
      </c>
      <c r="E4" s="10">
        <v>20</v>
      </c>
      <c r="F4" s="10">
        <v>25</v>
      </c>
      <c r="G4" s="10">
        <v>30</v>
      </c>
      <c r="H4" s="10">
        <v>35</v>
      </c>
      <c r="I4" s="10">
        <v>40</v>
      </c>
      <c r="J4" s="10">
        <v>45</v>
      </c>
      <c r="K4" s="10">
        <v>50</v>
      </c>
      <c r="L4" s="10">
        <v>55</v>
      </c>
      <c r="M4" s="10">
        <v>60</v>
      </c>
      <c r="N4" s="10">
        <v>65</v>
      </c>
      <c r="O4" s="22">
        <f t="shared" si="0"/>
        <v>450</v>
      </c>
      <c r="P4" s="24">
        <f t="shared" si="1"/>
        <v>8.3333333333333329E-2</v>
      </c>
    </row>
    <row r="5" spans="1:17" s="33" customFormat="1" ht="20.100000000000001" customHeight="1" x14ac:dyDescent="0.25">
      <c r="B5" s="36" t="s">
        <v>33</v>
      </c>
      <c r="C5" s="10">
        <v>10</v>
      </c>
      <c r="D5" s="10">
        <v>15</v>
      </c>
      <c r="E5" s="10">
        <v>20</v>
      </c>
      <c r="F5" s="10">
        <v>25</v>
      </c>
      <c r="G5" s="10">
        <v>30</v>
      </c>
      <c r="H5" s="10">
        <v>35</v>
      </c>
      <c r="I5" s="10">
        <v>40</v>
      </c>
      <c r="J5" s="10">
        <v>50</v>
      </c>
      <c r="K5" s="10">
        <v>60</v>
      </c>
      <c r="L5" s="10">
        <v>70</v>
      </c>
      <c r="M5" s="10">
        <v>80</v>
      </c>
      <c r="N5" s="10">
        <v>90</v>
      </c>
      <c r="O5" s="22">
        <f t="shared" si="0"/>
        <v>525</v>
      </c>
      <c r="P5" s="24">
        <f t="shared" si="1"/>
        <v>0.125</v>
      </c>
    </row>
    <row r="6" spans="1:17" s="33" customFormat="1" ht="20.100000000000001" customHeight="1" x14ac:dyDescent="0.25">
      <c r="B6" s="36" t="s">
        <v>32</v>
      </c>
      <c r="C6" s="10">
        <v>20</v>
      </c>
      <c r="D6" s="10">
        <v>15</v>
      </c>
      <c r="E6" s="10">
        <v>20</v>
      </c>
      <c r="F6" s="10">
        <v>25</v>
      </c>
      <c r="G6" s="10">
        <v>30</v>
      </c>
      <c r="H6" s="10">
        <v>25</v>
      </c>
      <c r="I6" s="10">
        <v>40</v>
      </c>
      <c r="J6" s="10">
        <v>60</v>
      </c>
      <c r="K6" s="10">
        <v>50</v>
      </c>
      <c r="L6" s="10">
        <v>55</v>
      </c>
      <c r="M6" s="10">
        <v>60</v>
      </c>
      <c r="N6" s="10">
        <v>65</v>
      </c>
      <c r="O6" s="22">
        <f t="shared" si="0"/>
        <v>465</v>
      </c>
      <c r="P6" s="24">
        <f t="shared" si="1"/>
        <v>8.3333333333333329E-2</v>
      </c>
    </row>
    <row r="7" spans="1:17" s="33" customFormat="1" ht="20.100000000000001" customHeight="1" x14ac:dyDescent="0.25">
      <c r="B7" s="36" t="s">
        <v>31</v>
      </c>
      <c r="C7" s="10">
        <v>10</v>
      </c>
      <c r="D7" s="10">
        <v>25</v>
      </c>
      <c r="E7" s="10">
        <v>20</v>
      </c>
      <c r="F7" s="10">
        <v>25</v>
      </c>
      <c r="G7" s="10">
        <v>30</v>
      </c>
      <c r="H7" s="10">
        <v>35</v>
      </c>
      <c r="I7" s="10">
        <v>40</v>
      </c>
      <c r="J7" s="10">
        <v>45</v>
      </c>
      <c r="K7" s="10">
        <v>50</v>
      </c>
      <c r="L7" s="10">
        <v>55</v>
      </c>
      <c r="M7" s="10">
        <v>60</v>
      </c>
      <c r="N7" s="10">
        <v>65</v>
      </c>
      <c r="O7" s="22">
        <f t="shared" si="0"/>
        <v>460</v>
      </c>
      <c r="P7" s="24">
        <f t="shared" si="1"/>
        <v>8.3333333333333329E-2</v>
      </c>
    </row>
    <row r="8" spans="1:17" s="33" customFormat="1" ht="20.100000000000001" customHeight="1" x14ac:dyDescent="0.25">
      <c r="B8" s="36" t="s">
        <v>30</v>
      </c>
      <c r="C8" s="10">
        <v>10</v>
      </c>
      <c r="D8" s="10">
        <v>15</v>
      </c>
      <c r="E8" s="10">
        <v>20</v>
      </c>
      <c r="F8" s="10">
        <v>25</v>
      </c>
      <c r="G8" s="10">
        <v>30</v>
      </c>
      <c r="H8" s="10">
        <v>35</v>
      </c>
      <c r="I8" s="10">
        <v>40</v>
      </c>
      <c r="J8" s="10">
        <v>45</v>
      </c>
      <c r="K8" s="10">
        <v>50</v>
      </c>
      <c r="L8" s="10">
        <v>55</v>
      </c>
      <c r="M8" s="10">
        <v>60</v>
      </c>
      <c r="N8" s="10">
        <v>65</v>
      </c>
      <c r="O8" s="22">
        <f t="shared" si="0"/>
        <v>450</v>
      </c>
      <c r="P8" s="24">
        <f t="shared" si="1"/>
        <v>8.3333333333333329E-2</v>
      </c>
    </row>
    <row r="9" spans="1:17" s="33" customFormat="1" ht="20.100000000000001" customHeight="1" x14ac:dyDescent="0.25">
      <c r="A9" s="32"/>
      <c r="B9" s="36" t="s">
        <v>30</v>
      </c>
      <c r="C9" s="10">
        <v>10</v>
      </c>
      <c r="D9" s="10">
        <v>15</v>
      </c>
      <c r="E9" s="10">
        <v>20</v>
      </c>
      <c r="F9" s="10">
        <v>25</v>
      </c>
      <c r="G9" s="10">
        <v>30</v>
      </c>
      <c r="H9" s="10">
        <v>35</v>
      </c>
      <c r="I9" s="10">
        <v>40</v>
      </c>
      <c r="J9" s="10">
        <v>45</v>
      </c>
      <c r="K9" s="10">
        <v>50</v>
      </c>
      <c r="L9" s="10">
        <v>55</v>
      </c>
      <c r="M9" s="10">
        <v>60</v>
      </c>
      <c r="N9" s="10">
        <v>65</v>
      </c>
      <c r="O9" s="22">
        <f t="shared" si="0"/>
        <v>450</v>
      </c>
      <c r="P9" s="24">
        <f t="shared" si="1"/>
        <v>8.3333333333333329E-2</v>
      </c>
      <c r="Q9" s="32"/>
    </row>
    <row r="10" spans="1:17" s="33" customFormat="1" ht="20.100000000000001" customHeight="1" x14ac:dyDescent="0.25">
      <c r="B10" s="36" t="s">
        <v>29</v>
      </c>
      <c r="C10" s="10">
        <v>10</v>
      </c>
      <c r="D10" s="10">
        <v>15</v>
      </c>
      <c r="E10" s="10">
        <v>20</v>
      </c>
      <c r="F10" s="10">
        <v>25</v>
      </c>
      <c r="G10" s="10">
        <v>30</v>
      </c>
      <c r="H10" s="10">
        <v>35</v>
      </c>
      <c r="I10" s="10">
        <v>40</v>
      </c>
      <c r="J10" s="10">
        <v>45</v>
      </c>
      <c r="K10" s="10">
        <v>50</v>
      </c>
      <c r="L10" s="10">
        <v>55</v>
      </c>
      <c r="M10" s="10">
        <v>60</v>
      </c>
      <c r="N10" s="10">
        <v>65</v>
      </c>
      <c r="O10" s="22">
        <f t="shared" si="0"/>
        <v>450</v>
      </c>
      <c r="P10" s="24">
        <f t="shared" si="1"/>
        <v>8.3333333333333329E-2</v>
      </c>
    </row>
    <row r="11" spans="1:17" x14ac:dyDescent="0.25">
      <c r="B11" s="34"/>
      <c r="C11" s="11"/>
      <c r="D11" s="11"/>
      <c r="E11" s="11"/>
      <c r="F11" s="11"/>
      <c r="G11" s="11"/>
      <c r="H11" s="11"/>
      <c r="I11" s="11"/>
      <c r="J11" s="11"/>
      <c r="K11" s="11"/>
      <c r="L11" s="11"/>
      <c r="M11" s="11"/>
      <c r="N11" s="11"/>
      <c r="O11" s="11"/>
      <c r="P11" s="11"/>
    </row>
    <row r="12" spans="1:17" x14ac:dyDescent="0.25">
      <c r="B12" s="34"/>
      <c r="C12" s="11"/>
      <c r="D12" s="11"/>
      <c r="E12" s="11"/>
      <c r="F12" s="11"/>
      <c r="G12" s="11"/>
      <c r="H12" s="11"/>
      <c r="I12" s="11"/>
      <c r="J12" s="11"/>
      <c r="K12" s="11"/>
      <c r="L12" s="11"/>
      <c r="M12" s="11"/>
      <c r="N12" s="11"/>
      <c r="O12" s="11"/>
      <c r="P12" s="11"/>
    </row>
    <row r="13" spans="1:17" s="32" customFormat="1" ht="20.100000000000001" customHeight="1" x14ac:dyDescent="0.25">
      <c r="A13" s="33"/>
      <c r="B13" s="35"/>
      <c r="C13" s="26" t="str">
        <f t="shared" ref="C13:N13" si="2">C2</f>
        <v>JAN</v>
      </c>
      <c r="D13" s="26" t="str">
        <f t="shared" si="2"/>
        <v>FEB</v>
      </c>
      <c r="E13" s="26" t="str">
        <f t="shared" si="2"/>
        <v>MAR</v>
      </c>
      <c r="F13" s="26" t="str">
        <f t="shared" si="2"/>
        <v>APR</v>
      </c>
      <c r="G13" s="26" t="str">
        <f t="shared" si="2"/>
        <v>MAY</v>
      </c>
      <c r="H13" s="26" t="str">
        <f t="shared" si="2"/>
        <v>JUN</v>
      </c>
      <c r="I13" s="26" t="str">
        <f t="shared" si="2"/>
        <v>JUL</v>
      </c>
      <c r="J13" s="26" t="str">
        <f t="shared" si="2"/>
        <v>AUG</v>
      </c>
      <c r="K13" s="26" t="str">
        <f t="shared" si="2"/>
        <v>SEP</v>
      </c>
      <c r="L13" s="26" t="str">
        <f t="shared" si="2"/>
        <v>OCT</v>
      </c>
      <c r="M13" s="26" t="str">
        <f t="shared" si="2"/>
        <v>NOV</v>
      </c>
      <c r="N13" s="26" t="str">
        <f t="shared" si="2"/>
        <v>DEC</v>
      </c>
      <c r="O13" s="31" t="s">
        <v>11</v>
      </c>
      <c r="P13" s="28" t="str">
        <f>P2</f>
        <v>% CHANGE MoM</v>
      </c>
      <c r="Q13" s="33"/>
    </row>
    <row r="14" spans="1:17" s="33" customFormat="1" ht="20.100000000000001" customHeight="1" x14ac:dyDescent="0.25">
      <c r="B14" s="17" t="s">
        <v>28</v>
      </c>
      <c r="C14" s="14">
        <f>SUM(C3:C10)</f>
        <v>95</v>
      </c>
      <c r="D14" s="14">
        <f t="shared" ref="D14:N14" si="3">SUM(D3:D10)</f>
        <v>135</v>
      </c>
      <c r="E14" s="14">
        <f t="shared" si="3"/>
        <v>165</v>
      </c>
      <c r="F14" s="14">
        <f t="shared" si="3"/>
        <v>205</v>
      </c>
      <c r="G14" s="14">
        <f t="shared" si="3"/>
        <v>245</v>
      </c>
      <c r="H14" s="14">
        <f t="shared" si="3"/>
        <v>275</v>
      </c>
      <c r="I14" s="14">
        <f t="shared" si="3"/>
        <v>325</v>
      </c>
      <c r="J14" s="14">
        <f t="shared" si="3"/>
        <v>385</v>
      </c>
      <c r="K14" s="14">
        <f t="shared" si="3"/>
        <v>415</v>
      </c>
      <c r="L14" s="14">
        <f t="shared" si="3"/>
        <v>460</v>
      </c>
      <c r="M14" s="14">
        <f t="shared" si="3"/>
        <v>505</v>
      </c>
      <c r="N14" s="14">
        <f t="shared" si="3"/>
        <v>550</v>
      </c>
      <c r="O14" s="22">
        <f>SUM(C14:N14)</f>
        <v>3760</v>
      </c>
      <c r="P14" s="24">
        <f>(N14-M14)/M14</f>
        <v>8.9108910891089105E-2</v>
      </c>
    </row>
    <row r="15" spans="1:17" s="33" customFormat="1" ht="20.100000000000001" customHeight="1" x14ac:dyDescent="0.25">
      <c r="B15" s="17" t="s">
        <v>27</v>
      </c>
      <c r="C15" s="14">
        <f>SUM(C3:C9)</f>
        <v>85</v>
      </c>
      <c r="D15" s="14">
        <f t="shared" ref="D15:N15" si="4">SUM(D3:D9)</f>
        <v>120</v>
      </c>
      <c r="E15" s="14">
        <f t="shared" si="4"/>
        <v>145</v>
      </c>
      <c r="F15" s="14">
        <f t="shared" si="4"/>
        <v>180</v>
      </c>
      <c r="G15" s="14">
        <f t="shared" si="4"/>
        <v>215</v>
      </c>
      <c r="H15" s="14">
        <f t="shared" si="4"/>
        <v>240</v>
      </c>
      <c r="I15" s="14">
        <f t="shared" si="4"/>
        <v>285</v>
      </c>
      <c r="J15" s="14">
        <f t="shared" si="4"/>
        <v>340</v>
      </c>
      <c r="K15" s="14">
        <f t="shared" si="4"/>
        <v>365</v>
      </c>
      <c r="L15" s="14">
        <f t="shared" si="4"/>
        <v>405</v>
      </c>
      <c r="M15" s="14">
        <f t="shared" si="4"/>
        <v>445</v>
      </c>
      <c r="N15" s="14">
        <f t="shared" si="4"/>
        <v>485</v>
      </c>
      <c r="O15" s="22">
        <f>SUM(C15:N15)</f>
        <v>3310</v>
      </c>
      <c r="P15" s="24">
        <f>(N15-M15)/M15</f>
        <v>8.98876404494382E-2</v>
      </c>
    </row>
    <row r="17" ht="300" customHeight="1" x14ac:dyDescent="0.25"/>
  </sheetData>
  <pageMargins left="0.3" right="0.3" top="0.3" bottom="0.3" header="0" footer="0"/>
  <pageSetup scale="83" orientation="landscape" horizontalDpi="0" verticalDpi="0"/>
  <headerFooter alignWithMargins="0"/>
  <ignoredErrors>
    <ignoredError sqref="C15:N15"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7B41-6FDA-424F-ABF8-3E96C7252BDF}">
  <sheetPr>
    <tabColor theme="3" tint="0.59999389629810485"/>
    <pageSetUpPr fitToPage="1"/>
  </sheetPr>
  <dimension ref="A1:Q22"/>
  <sheetViews>
    <sheetView showGridLines="0" workbookViewId="0">
      <selection activeCell="C3" sqref="C3"/>
    </sheetView>
  </sheetViews>
  <sheetFormatPr defaultColWidth="8.875" defaultRowHeight="15" x14ac:dyDescent="0.25"/>
  <cols>
    <col min="1" max="1" width="3.375" style="5" customWidth="1"/>
    <col min="2" max="2" width="28.625" style="5" bestFit="1" customWidth="1"/>
    <col min="3" max="15" width="8.875" style="5"/>
    <col min="16" max="16" width="15.5" style="5" bestFit="1" customWidth="1"/>
    <col min="17" max="17" width="3.375" style="5" customWidth="1"/>
    <col min="18" max="16384" width="8.875" style="5"/>
  </cols>
  <sheetData>
    <row r="1" spans="1:17" s="2" customFormat="1" ht="30" customHeight="1" x14ac:dyDescent="0.25">
      <c r="B1" s="19" t="s">
        <v>50</v>
      </c>
      <c r="C1" s="1"/>
      <c r="D1" s="1"/>
      <c r="E1" s="1"/>
      <c r="F1" s="1"/>
      <c r="G1" s="1"/>
      <c r="H1" s="1"/>
      <c r="I1" s="1"/>
    </row>
    <row r="2" spans="1:17" s="6" customFormat="1" ht="20.100000000000001" customHeight="1" x14ac:dyDescent="0.25">
      <c r="B2" s="25" t="s">
        <v>37</v>
      </c>
      <c r="C2" s="26" t="s">
        <v>23</v>
      </c>
      <c r="D2" s="26" t="s">
        <v>22</v>
      </c>
      <c r="E2" s="26" t="s">
        <v>21</v>
      </c>
      <c r="F2" s="26" t="s">
        <v>20</v>
      </c>
      <c r="G2" s="26" t="s">
        <v>19</v>
      </c>
      <c r="H2" s="26" t="s">
        <v>18</v>
      </c>
      <c r="I2" s="26" t="s">
        <v>17</v>
      </c>
      <c r="J2" s="26" t="s">
        <v>16</v>
      </c>
      <c r="K2" s="26" t="s">
        <v>36</v>
      </c>
      <c r="L2" s="26" t="s">
        <v>14</v>
      </c>
      <c r="M2" s="26" t="s">
        <v>13</v>
      </c>
      <c r="N2" s="26" t="s">
        <v>12</v>
      </c>
      <c r="O2" s="31" t="s">
        <v>11</v>
      </c>
      <c r="P2" s="27" t="s">
        <v>6</v>
      </c>
    </row>
    <row r="3" spans="1:17" ht="20.100000000000001" customHeight="1" x14ac:dyDescent="0.25">
      <c r="B3" s="58" t="s">
        <v>35</v>
      </c>
      <c r="C3" s="10">
        <v>5</v>
      </c>
      <c r="D3" s="10">
        <v>8</v>
      </c>
      <c r="E3" s="10">
        <v>10</v>
      </c>
      <c r="F3" s="10">
        <v>12</v>
      </c>
      <c r="G3" s="10">
        <v>13</v>
      </c>
      <c r="H3" s="10">
        <v>15</v>
      </c>
      <c r="I3" s="10">
        <v>10</v>
      </c>
      <c r="J3" s="10">
        <v>12</v>
      </c>
      <c r="K3" s="10">
        <v>11</v>
      </c>
      <c r="L3" s="10">
        <v>8</v>
      </c>
      <c r="M3" s="10">
        <v>15</v>
      </c>
      <c r="N3" s="10">
        <v>18</v>
      </c>
      <c r="O3" s="22">
        <f t="shared" ref="O3:O10" si="0">SUM(C3:N3)</f>
        <v>137</v>
      </c>
      <c r="P3" s="24">
        <f t="shared" ref="P3:P10" si="1">(N3-M3)/M3</f>
        <v>0.2</v>
      </c>
    </row>
    <row r="4" spans="1:17" ht="20.100000000000001" customHeight="1" x14ac:dyDescent="0.25">
      <c r="B4" s="58" t="s">
        <v>34</v>
      </c>
      <c r="C4" s="10">
        <v>5</v>
      </c>
      <c r="D4" s="10">
        <v>8</v>
      </c>
      <c r="E4" s="10">
        <v>10</v>
      </c>
      <c r="F4" s="10">
        <v>12</v>
      </c>
      <c r="G4" s="10">
        <v>13</v>
      </c>
      <c r="H4" s="10">
        <v>15</v>
      </c>
      <c r="I4" s="10">
        <v>10</v>
      </c>
      <c r="J4" s="10">
        <v>12</v>
      </c>
      <c r="K4" s="10">
        <v>11</v>
      </c>
      <c r="L4" s="10">
        <v>8</v>
      </c>
      <c r="M4" s="10">
        <v>15</v>
      </c>
      <c r="N4" s="10">
        <v>20</v>
      </c>
      <c r="O4" s="22">
        <f t="shared" si="0"/>
        <v>139</v>
      </c>
      <c r="P4" s="24">
        <f t="shared" si="1"/>
        <v>0.33333333333333331</v>
      </c>
    </row>
    <row r="5" spans="1:17" ht="20.100000000000001" customHeight="1" x14ac:dyDescent="0.25">
      <c r="B5" s="58" t="s">
        <v>33</v>
      </c>
      <c r="C5" s="10">
        <v>5</v>
      </c>
      <c r="D5" s="10">
        <v>8</v>
      </c>
      <c r="E5" s="10">
        <v>10</v>
      </c>
      <c r="F5" s="10">
        <v>12</v>
      </c>
      <c r="G5" s="10">
        <v>13</v>
      </c>
      <c r="H5" s="10">
        <v>15</v>
      </c>
      <c r="I5" s="10">
        <v>10</v>
      </c>
      <c r="J5" s="10">
        <v>12</v>
      </c>
      <c r="K5" s="10">
        <v>11</v>
      </c>
      <c r="L5" s="10">
        <v>8</v>
      </c>
      <c r="M5" s="10">
        <v>15</v>
      </c>
      <c r="N5" s="10">
        <v>15</v>
      </c>
      <c r="O5" s="22">
        <f t="shared" si="0"/>
        <v>134</v>
      </c>
      <c r="P5" s="24">
        <f t="shared" si="1"/>
        <v>0</v>
      </c>
    </row>
    <row r="6" spans="1:17" ht="20.100000000000001" customHeight="1" x14ac:dyDescent="0.25">
      <c r="B6" s="58" t="s">
        <v>32</v>
      </c>
      <c r="C6" s="10">
        <v>5</v>
      </c>
      <c r="D6" s="10">
        <v>8</v>
      </c>
      <c r="E6" s="10">
        <v>10</v>
      </c>
      <c r="F6" s="10">
        <v>12</v>
      </c>
      <c r="G6" s="10">
        <v>13</v>
      </c>
      <c r="H6" s="10">
        <v>15</v>
      </c>
      <c r="I6" s="10">
        <v>10</v>
      </c>
      <c r="J6" s="10">
        <v>12</v>
      </c>
      <c r="K6" s="10">
        <v>11</v>
      </c>
      <c r="L6" s="10">
        <v>8</v>
      </c>
      <c r="M6" s="10">
        <v>15</v>
      </c>
      <c r="N6" s="10">
        <v>20</v>
      </c>
      <c r="O6" s="22">
        <f t="shared" si="0"/>
        <v>139</v>
      </c>
      <c r="P6" s="24">
        <f t="shared" si="1"/>
        <v>0.33333333333333331</v>
      </c>
    </row>
    <row r="7" spans="1:17" ht="20.100000000000001" customHeight="1" x14ac:dyDescent="0.25">
      <c r="B7" s="58" t="s">
        <v>31</v>
      </c>
      <c r="C7" s="10">
        <v>5</v>
      </c>
      <c r="D7" s="10">
        <v>8</v>
      </c>
      <c r="E7" s="10">
        <v>10</v>
      </c>
      <c r="F7" s="10">
        <v>12</v>
      </c>
      <c r="G7" s="10">
        <v>13</v>
      </c>
      <c r="H7" s="10">
        <v>15</v>
      </c>
      <c r="I7" s="10">
        <v>10</v>
      </c>
      <c r="J7" s="10">
        <v>12</v>
      </c>
      <c r="K7" s="10">
        <v>11</v>
      </c>
      <c r="L7" s="10">
        <v>8</v>
      </c>
      <c r="M7" s="10">
        <v>15</v>
      </c>
      <c r="N7" s="10">
        <v>16</v>
      </c>
      <c r="O7" s="22">
        <f t="shared" si="0"/>
        <v>135</v>
      </c>
      <c r="P7" s="24">
        <f t="shared" si="1"/>
        <v>6.6666666666666666E-2</v>
      </c>
    </row>
    <row r="8" spans="1:17" ht="20.100000000000001" customHeight="1" x14ac:dyDescent="0.25">
      <c r="B8" s="58" t="s">
        <v>30</v>
      </c>
      <c r="C8" s="10">
        <v>5</v>
      </c>
      <c r="D8" s="10">
        <v>8</v>
      </c>
      <c r="E8" s="10">
        <v>10</v>
      </c>
      <c r="F8" s="10">
        <v>12</v>
      </c>
      <c r="G8" s="10">
        <v>13</v>
      </c>
      <c r="H8" s="10">
        <v>15</v>
      </c>
      <c r="I8" s="10">
        <v>10</v>
      </c>
      <c r="J8" s="10">
        <v>12</v>
      </c>
      <c r="K8" s="10">
        <v>11</v>
      </c>
      <c r="L8" s="10">
        <v>8</v>
      </c>
      <c r="M8" s="10">
        <v>15</v>
      </c>
      <c r="N8" s="10">
        <v>18</v>
      </c>
      <c r="O8" s="22">
        <f t="shared" si="0"/>
        <v>137</v>
      </c>
      <c r="P8" s="24">
        <f t="shared" si="1"/>
        <v>0.2</v>
      </c>
    </row>
    <row r="9" spans="1:17" ht="20.100000000000001" customHeight="1" x14ac:dyDescent="0.25">
      <c r="A9" s="6"/>
      <c r="B9" s="58" t="s">
        <v>30</v>
      </c>
      <c r="C9" s="10">
        <v>5</v>
      </c>
      <c r="D9" s="10">
        <v>8</v>
      </c>
      <c r="E9" s="10">
        <v>10</v>
      </c>
      <c r="F9" s="10">
        <v>12</v>
      </c>
      <c r="G9" s="10">
        <v>13</v>
      </c>
      <c r="H9" s="10">
        <v>15</v>
      </c>
      <c r="I9" s="10">
        <v>10</v>
      </c>
      <c r="J9" s="10">
        <v>12</v>
      </c>
      <c r="K9" s="10">
        <v>11</v>
      </c>
      <c r="L9" s="10">
        <v>8</v>
      </c>
      <c r="M9" s="10">
        <v>15</v>
      </c>
      <c r="N9" s="10">
        <v>20</v>
      </c>
      <c r="O9" s="22">
        <f t="shared" si="0"/>
        <v>139</v>
      </c>
      <c r="P9" s="24">
        <f t="shared" si="1"/>
        <v>0.33333333333333331</v>
      </c>
      <c r="Q9" s="6"/>
    </row>
    <row r="10" spans="1:17" ht="20.100000000000001" customHeight="1" x14ac:dyDescent="0.25">
      <c r="B10" s="58" t="s">
        <v>29</v>
      </c>
      <c r="C10" s="10">
        <v>5</v>
      </c>
      <c r="D10" s="10">
        <v>8</v>
      </c>
      <c r="E10" s="10">
        <v>10</v>
      </c>
      <c r="F10" s="10">
        <v>12</v>
      </c>
      <c r="G10" s="10">
        <v>13</v>
      </c>
      <c r="H10" s="10">
        <v>15</v>
      </c>
      <c r="I10" s="10">
        <v>10</v>
      </c>
      <c r="J10" s="10">
        <v>12</v>
      </c>
      <c r="K10" s="10">
        <v>11</v>
      </c>
      <c r="L10" s="10">
        <v>8</v>
      </c>
      <c r="M10" s="10">
        <v>15</v>
      </c>
      <c r="N10" s="10">
        <v>20</v>
      </c>
      <c r="O10" s="22">
        <f t="shared" si="0"/>
        <v>139</v>
      </c>
      <c r="P10" s="24">
        <f t="shared" si="1"/>
        <v>0.33333333333333331</v>
      </c>
    </row>
    <row r="11" spans="1:17" ht="9.9499999999999993" customHeight="1" x14ac:dyDescent="0.25">
      <c r="B11" s="20"/>
    </row>
    <row r="12" spans="1:17" s="6" customFormat="1" ht="20.100000000000001" customHeight="1" x14ac:dyDescent="0.25">
      <c r="A12" s="5"/>
      <c r="B12" s="21"/>
      <c r="C12" s="26" t="str">
        <f t="shared" ref="C12:N12" si="2">C2</f>
        <v>JAN</v>
      </c>
      <c r="D12" s="26" t="str">
        <f t="shared" si="2"/>
        <v>FEB</v>
      </c>
      <c r="E12" s="26" t="str">
        <f t="shared" si="2"/>
        <v>MAR</v>
      </c>
      <c r="F12" s="26" t="str">
        <f t="shared" si="2"/>
        <v>APR</v>
      </c>
      <c r="G12" s="26" t="str">
        <f t="shared" si="2"/>
        <v>MAY</v>
      </c>
      <c r="H12" s="26" t="str">
        <f t="shared" si="2"/>
        <v>JUN</v>
      </c>
      <c r="I12" s="26" t="str">
        <f t="shared" si="2"/>
        <v>JUL</v>
      </c>
      <c r="J12" s="26" t="str">
        <f t="shared" si="2"/>
        <v>AUG</v>
      </c>
      <c r="K12" s="26" t="str">
        <f t="shared" si="2"/>
        <v>SEPT</v>
      </c>
      <c r="L12" s="26" t="str">
        <f t="shared" si="2"/>
        <v>OCT</v>
      </c>
      <c r="M12" s="26" t="str">
        <f t="shared" si="2"/>
        <v>NOV</v>
      </c>
      <c r="N12" s="26" t="str">
        <f t="shared" si="2"/>
        <v>DEC</v>
      </c>
      <c r="O12" s="31" t="s">
        <v>11</v>
      </c>
      <c r="P12" s="28" t="str">
        <f>P2</f>
        <v>% Change MoM</v>
      </c>
      <c r="Q12" s="5"/>
    </row>
    <row r="13" spans="1:17" ht="20.100000000000001" customHeight="1" x14ac:dyDescent="0.25">
      <c r="B13" s="12" t="s">
        <v>28</v>
      </c>
      <c r="C13" s="14">
        <f t="shared" ref="C13:N13" si="3">SUM(C3:C10)</f>
        <v>40</v>
      </c>
      <c r="D13" s="14">
        <f t="shared" si="3"/>
        <v>64</v>
      </c>
      <c r="E13" s="14">
        <f t="shared" si="3"/>
        <v>80</v>
      </c>
      <c r="F13" s="14">
        <f t="shared" si="3"/>
        <v>96</v>
      </c>
      <c r="G13" s="14">
        <f t="shared" si="3"/>
        <v>104</v>
      </c>
      <c r="H13" s="14">
        <f t="shared" si="3"/>
        <v>120</v>
      </c>
      <c r="I13" s="14">
        <f t="shared" si="3"/>
        <v>80</v>
      </c>
      <c r="J13" s="14">
        <f t="shared" si="3"/>
        <v>96</v>
      </c>
      <c r="K13" s="14">
        <f t="shared" si="3"/>
        <v>88</v>
      </c>
      <c r="L13" s="14">
        <f t="shared" si="3"/>
        <v>64</v>
      </c>
      <c r="M13" s="14">
        <f t="shared" si="3"/>
        <v>120</v>
      </c>
      <c r="N13" s="14">
        <f t="shared" si="3"/>
        <v>147</v>
      </c>
      <c r="O13" s="22">
        <f>SUM(C13:N13)</f>
        <v>1099</v>
      </c>
      <c r="P13" s="24">
        <f>(N13-M13)/M13</f>
        <v>0.22500000000000001</v>
      </c>
    </row>
    <row r="14" spans="1:17" ht="20.100000000000001" customHeight="1" x14ac:dyDescent="0.25">
      <c r="B14" s="12" t="s">
        <v>27</v>
      </c>
      <c r="C14" s="14">
        <f t="shared" ref="C14:N14" si="4">SUM(C3:C9)</f>
        <v>35</v>
      </c>
      <c r="D14" s="14">
        <f t="shared" si="4"/>
        <v>56</v>
      </c>
      <c r="E14" s="14">
        <f t="shared" si="4"/>
        <v>70</v>
      </c>
      <c r="F14" s="14">
        <f t="shared" si="4"/>
        <v>84</v>
      </c>
      <c r="G14" s="14">
        <f t="shared" si="4"/>
        <v>91</v>
      </c>
      <c r="H14" s="14">
        <f t="shared" si="4"/>
        <v>105</v>
      </c>
      <c r="I14" s="14">
        <f t="shared" si="4"/>
        <v>70</v>
      </c>
      <c r="J14" s="14">
        <f t="shared" si="4"/>
        <v>84</v>
      </c>
      <c r="K14" s="14">
        <f t="shared" si="4"/>
        <v>77</v>
      </c>
      <c r="L14" s="14">
        <f t="shared" si="4"/>
        <v>56</v>
      </c>
      <c r="M14" s="14">
        <f t="shared" si="4"/>
        <v>105</v>
      </c>
      <c r="N14" s="14">
        <f t="shared" si="4"/>
        <v>127</v>
      </c>
      <c r="O14" s="22">
        <f>SUM(C14:N14)</f>
        <v>960</v>
      </c>
      <c r="P14" s="24">
        <f>(N14-M14)/M14</f>
        <v>0.20952380952380953</v>
      </c>
    </row>
    <row r="15" spans="1:17" ht="9.9499999999999993" customHeight="1" x14ac:dyDescent="0.25">
      <c r="B15" s="9"/>
      <c r="C15" s="11"/>
      <c r="D15" s="11"/>
      <c r="E15" s="11"/>
      <c r="F15" s="11"/>
      <c r="G15" s="11"/>
      <c r="H15" s="11"/>
      <c r="I15" s="11"/>
      <c r="J15" s="11"/>
      <c r="K15" s="11"/>
      <c r="L15" s="11"/>
      <c r="M15" s="11"/>
      <c r="N15" s="11"/>
      <c r="O15" s="11"/>
      <c r="P15" s="11"/>
    </row>
    <row r="16" spans="1:17" ht="20.100000000000001" customHeight="1" x14ac:dyDescent="0.25">
      <c r="B16" s="21"/>
      <c r="C16" s="26" t="str">
        <f t="shared" ref="C16:N16" si="5">C12</f>
        <v>JAN</v>
      </c>
      <c r="D16" s="26" t="str">
        <f t="shared" si="5"/>
        <v>FEB</v>
      </c>
      <c r="E16" s="26" t="str">
        <f t="shared" si="5"/>
        <v>MAR</v>
      </c>
      <c r="F16" s="26" t="str">
        <f t="shared" si="5"/>
        <v>APR</v>
      </c>
      <c r="G16" s="26" t="str">
        <f t="shared" si="5"/>
        <v>MAY</v>
      </c>
      <c r="H16" s="26" t="str">
        <f t="shared" si="5"/>
        <v>JUN</v>
      </c>
      <c r="I16" s="26" t="str">
        <f t="shared" si="5"/>
        <v>JUL</v>
      </c>
      <c r="J16" s="26" t="str">
        <f t="shared" si="5"/>
        <v>AUG</v>
      </c>
      <c r="K16" s="26" t="str">
        <f t="shared" si="5"/>
        <v>SEPT</v>
      </c>
      <c r="L16" s="26" t="str">
        <f t="shared" si="5"/>
        <v>OCT</v>
      </c>
      <c r="M16" s="26" t="str">
        <f t="shared" si="5"/>
        <v>NOV</v>
      </c>
      <c r="N16" s="26" t="str">
        <f t="shared" si="5"/>
        <v>DEC</v>
      </c>
      <c r="O16" s="31" t="s">
        <v>11</v>
      </c>
      <c r="P16" s="28" t="s">
        <v>6</v>
      </c>
    </row>
    <row r="17" spans="2:16" ht="20.100000000000001" customHeight="1" x14ac:dyDescent="0.25">
      <c r="B17" s="12" t="s">
        <v>26</v>
      </c>
      <c r="C17" s="10">
        <v>80</v>
      </c>
      <c r="D17" s="10">
        <v>75</v>
      </c>
      <c r="E17" s="10">
        <v>90</v>
      </c>
      <c r="F17" s="10">
        <v>100</v>
      </c>
      <c r="G17" s="10">
        <v>110</v>
      </c>
      <c r="H17" s="10">
        <v>125</v>
      </c>
      <c r="I17" s="10">
        <v>90</v>
      </c>
      <c r="J17" s="10">
        <v>100</v>
      </c>
      <c r="K17" s="10">
        <v>90</v>
      </c>
      <c r="L17" s="10">
        <v>70</v>
      </c>
      <c r="M17" s="10">
        <v>175</v>
      </c>
      <c r="N17" s="10">
        <v>185</v>
      </c>
      <c r="O17" s="22">
        <f>SUM(C17:N17)</f>
        <v>1290</v>
      </c>
      <c r="P17" s="24">
        <f>(N17-M17)/M17</f>
        <v>5.7142857142857141E-2</v>
      </c>
    </row>
    <row r="18" spans="2:16" ht="20.100000000000001" customHeight="1" x14ac:dyDescent="0.25">
      <c r="B18" s="12" t="s">
        <v>25</v>
      </c>
      <c r="C18" s="15">
        <f t="shared" ref="C18:O18" si="6">C13/C17</f>
        <v>0.5</v>
      </c>
      <c r="D18" s="15">
        <f t="shared" si="6"/>
        <v>0.85333333333333339</v>
      </c>
      <c r="E18" s="15">
        <f t="shared" si="6"/>
        <v>0.88888888888888884</v>
      </c>
      <c r="F18" s="15">
        <f t="shared" si="6"/>
        <v>0.96</v>
      </c>
      <c r="G18" s="15">
        <f t="shared" si="6"/>
        <v>0.94545454545454544</v>
      </c>
      <c r="H18" s="15">
        <f t="shared" si="6"/>
        <v>0.96</v>
      </c>
      <c r="I18" s="15">
        <f t="shared" si="6"/>
        <v>0.88888888888888884</v>
      </c>
      <c r="J18" s="15">
        <f t="shared" si="6"/>
        <v>0.96</v>
      </c>
      <c r="K18" s="15">
        <f t="shared" si="6"/>
        <v>0.97777777777777775</v>
      </c>
      <c r="L18" s="15">
        <f t="shared" si="6"/>
        <v>0.91428571428571426</v>
      </c>
      <c r="M18" s="15">
        <f t="shared" si="6"/>
        <v>0.68571428571428572</v>
      </c>
      <c r="N18" s="15">
        <f t="shared" si="6"/>
        <v>0.79459459459459458</v>
      </c>
      <c r="O18" s="23">
        <f t="shared" si="6"/>
        <v>0.85193798449612401</v>
      </c>
      <c r="P18" s="24">
        <f>(N18-M18)/M18</f>
        <v>0.15878378378378374</v>
      </c>
    </row>
    <row r="19" spans="2:16" ht="9.9499999999999993" customHeight="1" x14ac:dyDescent="0.25"/>
    <row r="20" spans="2:16" ht="300" customHeight="1" x14ac:dyDescent="0.25"/>
    <row r="21" spans="2:16" ht="9.9499999999999993" customHeight="1" x14ac:dyDescent="0.25"/>
    <row r="22" spans="2:16" ht="150" customHeight="1" x14ac:dyDescent="0.25"/>
  </sheetData>
  <pageMargins left="0.3" right="0.3" top="0.3" bottom="0.3" header="0" footer="0"/>
  <pageSetup scale="75" orientation="landscape" horizontalDpi="0" verticalDpi="0"/>
  <headerFooter alignWithMargins="0"/>
  <ignoredErrors>
    <ignoredError sqref="C14:N14"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3EAD-B15D-8340-A70E-3F69349F3188}">
  <sheetPr>
    <tabColor theme="3" tint="0.59999389629810485"/>
    <pageSetUpPr fitToPage="1"/>
  </sheetPr>
  <dimension ref="A1:Q14"/>
  <sheetViews>
    <sheetView showGridLines="0" workbookViewId="0">
      <selection activeCell="AT50" sqref="AT50"/>
    </sheetView>
  </sheetViews>
  <sheetFormatPr defaultColWidth="8.875" defaultRowHeight="15" x14ac:dyDescent="0.25"/>
  <cols>
    <col min="1" max="1" width="3.375" style="5" customWidth="1"/>
    <col min="2" max="2" width="20.5" style="5" bestFit="1" customWidth="1"/>
    <col min="3" max="15" width="8.875" style="5"/>
    <col min="16" max="16" width="15.5" style="5" bestFit="1" customWidth="1"/>
    <col min="17" max="17" width="3.375" style="5" customWidth="1"/>
    <col min="18" max="16384" width="8.875" style="5"/>
  </cols>
  <sheetData>
    <row r="1" spans="1:17" s="2" customFormat="1" ht="30" customHeight="1" x14ac:dyDescent="0.25">
      <c r="B1" s="19" t="s">
        <v>49</v>
      </c>
      <c r="C1" s="1"/>
      <c r="D1" s="1"/>
      <c r="E1" s="1"/>
      <c r="F1" s="1"/>
      <c r="G1" s="1"/>
      <c r="H1" s="1"/>
      <c r="I1" s="1"/>
    </row>
    <row r="2" spans="1:17" s="7" customFormat="1" ht="20.100000000000001" customHeight="1" x14ac:dyDescent="0.25">
      <c r="B2" s="25" t="s">
        <v>24</v>
      </c>
      <c r="C2" s="26" t="s">
        <v>23</v>
      </c>
      <c r="D2" s="26" t="s">
        <v>22</v>
      </c>
      <c r="E2" s="26" t="s">
        <v>21</v>
      </c>
      <c r="F2" s="26" t="s">
        <v>20</v>
      </c>
      <c r="G2" s="26" t="s">
        <v>19</v>
      </c>
      <c r="H2" s="26" t="s">
        <v>18</v>
      </c>
      <c r="I2" s="26" t="s">
        <v>17</v>
      </c>
      <c r="J2" s="26" t="s">
        <v>16</v>
      </c>
      <c r="K2" s="26" t="s">
        <v>15</v>
      </c>
      <c r="L2" s="26" t="s">
        <v>14</v>
      </c>
      <c r="M2" s="26" t="s">
        <v>13</v>
      </c>
      <c r="N2" s="26" t="s">
        <v>12</v>
      </c>
      <c r="O2" s="31" t="s">
        <v>11</v>
      </c>
      <c r="P2" s="29" t="s">
        <v>6</v>
      </c>
    </row>
    <row r="3" spans="1:17" s="8" customFormat="1" ht="20.100000000000001" customHeight="1" x14ac:dyDescent="0.25">
      <c r="B3" s="18" t="s">
        <v>10</v>
      </c>
      <c r="C3" s="14">
        <f>Visits!C13</f>
        <v>450</v>
      </c>
      <c r="D3" s="14">
        <f>Visits!D13</f>
        <v>570</v>
      </c>
      <c r="E3" s="14">
        <f>Visits!E13</f>
        <v>690</v>
      </c>
      <c r="F3" s="14">
        <f>Visits!F13</f>
        <v>760</v>
      </c>
      <c r="G3" s="14">
        <f>Visits!G13</f>
        <v>805</v>
      </c>
      <c r="H3" s="14">
        <f>Visits!H13</f>
        <v>900</v>
      </c>
      <c r="I3" s="14">
        <f>Visits!I13</f>
        <v>995</v>
      </c>
      <c r="J3" s="14">
        <f>Visits!J13</f>
        <v>1060</v>
      </c>
      <c r="K3" s="14">
        <f>Visits!K13</f>
        <v>1160</v>
      </c>
      <c r="L3" s="14">
        <f>Visits!L13</f>
        <v>1235</v>
      </c>
      <c r="M3" s="14">
        <f>Visits!M13</f>
        <v>1325</v>
      </c>
      <c r="N3" s="14">
        <f>Visits!N13</f>
        <v>1405</v>
      </c>
      <c r="O3" s="22">
        <f>SUM(C3:N3)</f>
        <v>11355</v>
      </c>
      <c r="P3" s="37">
        <f>(N3-M3)/M3</f>
        <v>6.0377358490566038E-2</v>
      </c>
    </row>
    <row r="4" spans="1:17" s="8" customFormat="1" ht="20.100000000000001" customHeight="1" x14ac:dyDescent="0.25">
      <c r="B4" s="18" t="s">
        <v>9</v>
      </c>
      <c r="C4" s="14">
        <f>Leads!C14</f>
        <v>95</v>
      </c>
      <c r="D4" s="14">
        <f>Leads!D14</f>
        <v>135</v>
      </c>
      <c r="E4" s="14">
        <f>Leads!E14</f>
        <v>165</v>
      </c>
      <c r="F4" s="14">
        <f>Leads!F14</f>
        <v>205</v>
      </c>
      <c r="G4" s="14">
        <f>Leads!G14</f>
        <v>245</v>
      </c>
      <c r="H4" s="14">
        <f>Leads!H14</f>
        <v>275</v>
      </c>
      <c r="I4" s="14">
        <f>Leads!I14</f>
        <v>325</v>
      </c>
      <c r="J4" s="14">
        <f>Leads!J14</f>
        <v>385</v>
      </c>
      <c r="K4" s="14">
        <f>Leads!K14</f>
        <v>415</v>
      </c>
      <c r="L4" s="14">
        <f>Leads!L14</f>
        <v>460</v>
      </c>
      <c r="M4" s="14">
        <f>Leads!M14</f>
        <v>505</v>
      </c>
      <c r="N4" s="14">
        <f>Leads!N14</f>
        <v>550</v>
      </c>
      <c r="O4" s="22">
        <f>SUM(C4:N4)</f>
        <v>3760</v>
      </c>
      <c r="P4" s="37">
        <f>(N4-M4)/M4</f>
        <v>8.9108910891089105E-2</v>
      </c>
    </row>
    <row r="5" spans="1:17" s="8" customFormat="1" ht="20.100000000000001" customHeight="1" x14ac:dyDescent="0.25">
      <c r="B5" s="18" t="s">
        <v>8</v>
      </c>
      <c r="C5" s="14">
        <f>Customers!C13</f>
        <v>40</v>
      </c>
      <c r="D5" s="14">
        <f>Customers!D13</f>
        <v>64</v>
      </c>
      <c r="E5" s="14">
        <f>Customers!E13</f>
        <v>80</v>
      </c>
      <c r="F5" s="14">
        <f>Customers!F13</f>
        <v>96</v>
      </c>
      <c r="G5" s="14">
        <f>Customers!G13</f>
        <v>104</v>
      </c>
      <c r="H5" s="14">
        <f>Customers!H13</f>
        <v>120</v>
      </c>
      <c r="I5" s="14">
        <f>Customers!I13</f>
        <v>80</v>
      </c>
      <c r="J5" s="14">
        <f>Customers!J13</f>
        <v>96</v>
      </c>
      <c r="K5" s="14">
        <f>Customers!K13</f>
        <v>88</v>
      </c>
      <c r="L5" s="14">
        <f>Customers!L13</f>
        <v>64</v>
      </c>
      <c r="M5" s="14">
        <f>Customers!M13</f>
        <v>120</v>
      </c>
      <c r="N5" s="14">
        <f>Customers!N13</f>
        <v>147</v>
      </c>
      <c r="O5" s="22">
        <f>SUM(C5:N5)</f>
        <v>1099</v>
      </c>
      <c r="P5" s="37">
        <f>(N5-M5)/M5</f>
        <v>0.22500000000000001</v>
      </c>
    </row>
    <row r="6" spans="1:17" x14ac:dyDescent="0.25">
      <c r="B6" s="9"/>
      <c r="C6" s="11"/>
      <c r="D6" s="11"/>
      <c r="E6" s="11"/>
      <c r="F6" s="11"/>
      <c r="G6" s="11"/>
      <c r="H6" s="11"/>
      <c r="I6" s="11"/>
      <c r="J6" s="11"/>
      <c r="K6" s="11"/>
      <c r="L6" s="11"/>
      <c r="M6" s="11"/>
      <c r="N6" s="11"/>
      <c r="O6" s="11"/>
      <c r="P6" s="11"/>
    </row>
    <row r="7" spans="1:17" s="7" customFormat="1" ht="20.100000000000001" customHeight="1" x14ac:dyDescent="0.25">
      <c r="A7" s="8"/>
      <c r="B7" s="25" t="s">
        <v>7</v>
      </c>
      <c r="C7" s="26" t="str">
        <f t="shared" ref="C7:N7" si="0">C2</f>
        <v>JAN</v>
      </c>
      <c r="D7" s="26" t="str">
        <f t="shared" si="0"/>
        <v>FEB</v>
      </c>
      <c r="E7" s="26" t="str">
        <f t="shared" si="0"/>
        <v>MAR</v>
      </c>
      <c r="F7" s="26" t="str">
        <f t="shared" si="0"/>
        <v>APR</v>
      </c>
      <c r="G7" s="26" t="str">
        <f t="shared" si="0"/>
        <v>MAY</v>
      </c>
      <c r="H7" s="26" t="str">
        <f t="shared" si="0"/>
        <v>JUN</v>
      </c>
      <c r="I7" s="26" t="str">
        <f t="shared" si="0"/>
        <v>JUL</v>
      </c>
      <c r="J7" s="26" t="str">
        <f t="shared" si="0"/>
        <v>AUG</v>
      </c>
      <c r="K7" s="26" t="str">
        <f t="shared" si="0"/>
        <v>SEP</v>
      </c>
      <c r="L7" s="26" t="str">
        <f t="shared" si="0"/>
        <v>OCT</v>
      </c>
      <c r="M7" s="26" t="str">
        <f t="shared" si="0"/>
        <v>NOV</v>
      </c>
      <c r="N7" s="26" t="str">
        <f t="shared" si="0"/>
        <v>DEC</v>
      </c>
      <c r="O7" s="30" t="s">
        <v>4</v>
      </c>
      <c r="P7" s="29" t="s">
        <v>6</v>
      </c>
      <c r="Q7" s="8"/>
    </row>
    <row r="8" spans="1:17" s="8" customFormat="1" ht="20.100000000000001" customHeight="1" x14ac:dyDescent="0.25">
      <c r="B8" s="18" t="s">
        <v>5</v>
      </c>
      <c r="C8" s="15">
        <f t="shared" ref="C8:N8" si="1">C4/C3</f>
        <v>0.21111111111111111</v>
      </c>
      <c r="D8" s="15">
        <f t="shared" si="1"/>
        <v>0.23684210526315788</v>
      </c>
      <c r="E8" s="15">
        <f t="shared" si="1"/>
        <v>0.2391304347826087</v>
      </c>
      <c r="F8" s="15">
        <f t="shared" si="1"/>
        <v>0.26973684210526316</v>
      </c>
      <c r="G8" s="15">
        <f t="shared" si="1"/>
        <v>0.30434782608695654</v>
      </c>
      <c r="H8" s="15">
        <f t="shared" si="1"/>
        <v>0.30555555555555558</v>
      </c>
      <c r="I8" s="15">
        <f t="shared" si="1"/>
        <v>0.32663316582914576</v>
      </c>
      <c r="J8" s="15">
        <f t="shared" si="1"/>
        <v>0.3632075471698113</v>
      </c>
      <c r="K8" s="15">
        <f t="shared" si="1"/>
        <v>0.35775862068965519</v>
      </c>
      <c r="L8" s="15">
        <f t="shared" si="1"/>
        <v>0.37246963562753038</v>
      </c>
      <c r="M8" s="15">
        <f t="shared" si="1"/>
        <v>0.38113207547169814</v>
      </c>
      <c r="N8" s="15">
        <f t="shared" si="1"/>
        <v>0.3914590747330961</v>
      </c>
      <c r="O8" s="13" t="s">
        <v>4</v>
      </c>
      <c r="P8" s="37">
        <f>(N8-M8)/M8</f>
        <v>2.7095592121489702E-2</v>
      </c>
    </row>
    <row r="9" spans="1:17" s="8" customFormat="1" ht="20.100000000000001" customHeight="1" x14ac:dyDescent="0.25">
      <c r="A9" s="7"/>
      <c r="B9" s="18" t="s">
        <v>3</v>
      </c>
      <c r="C9" s="15">
        <f t="shared" ref="C9:N9" si="2">C5/C4</f>
        <v>0.42105263157894735</v>
      </c>
      <c r="D9" s="15">
        <f t="shared" si="2"/>
        <v>0.47407407407407409</v>
      </c>
      <c r="E9" s="15">
        <f t="shared" si="2"/>
        <v>0.48484848484848486</v>
      </c>
      <c r="F9" s="15">
        <f t="shared" si="2"/>
        <v>0.4682926829268293</v>
      </c>
      <c r="G9" s="15">
        <f t="shared" si="2"/>
        <v>0.42448979591836733</v>
      </c>
      <c r="H9" s="15">
        <f t="shared" si="2"/>
        <v>0.43636363636363634</v>
      </c>
      <c r="I9" s="15">
        <f t="shared" si="2"/>
        <v>0.24615384615384617</v>
      </c>
      <c r="J9" s="15">
        <f t="shared" si="2"/>
        <v>0.24935064935064935</v>
      </c>
      <c r="K9" s="15">
        <f t="shared" si="2"/>
        <v>0.21204819277108433</v>
      </c>
      <c r="L9" s="15">
        <f t="shared" si="2"/>
        <v>0.1391304347826087</v>
      </c>
      <c r="M9" s="15">
        <f t="shared" si="2"/>
        <v>0.23762376237623761</v>
      </c>
      <c r="N9" s="15">
        <f t="shared" si="2"/>
        <v>0.26727272727272727</v>
      </c>
      <c r="O9" s="13"/>
      <c r="P9" s="37">
        <f>(N9-M9)/M9</f>
        <v>0.12477272727272733</v>
      </c>
      <c r="Q9" s="7"/>
    </row>
    <row r="10" spans="1:17" s="8" customFormat="1" ht="20.100000000000001" customHeight="1" x14ac:dyDescent="0.25">
      <c r="B10" s="18" t="s">
        <v>2</v>
      </c>
      <c r="C10" s="16">
        <f t="shared" ref="C10:N10" si="3">C5/C3</f>
        <v>8.8888888888888892E-2</v>
      </c>
      <c r="D10" s="16">
        <f t="shared" si="3"/>
        <v>0.11228070175438597</v>
      </c>
      <c r="E10" s="16">
        <f t="shared" si="3"/>
        <v>0.11594202898550725</v>
      </c>
      <c r="F10" s="16">
        <f t="shared" si="3"/>
        <v>0.12631578947368421</v>
      </c>
      <c r="G10" s="16">
        <f t="shared" si="3"/>
        <v>0.12919254658385093</v>
      </c>
      <c r="H10" s="16">
        <f t="shared" si="3"/>
        <v>0.13333333333333333</v>
      </c>
      <c r="I10" s="16">
        <f t="shared" si="3"/>
        <v>8.0402010050251257E-2</v>
      </c>
      <c r="J10" s="16">
        <f t="shared" si="3"/>
        <v>9.056603773584905E-2</v>
      </c>
      <c r="K10" s="16">
        <f t="shared" si="3"/>
        <v>7.586206896551724E-2</v>
      </c>
      <c r="L10" s="16">
        <f t="shared" si="3"/>
        <v>5.1821862348178135E-2</v>
      </c>
      <c r="M10" s="16">
        <f t="shared" si="3"/>
        <v>9.056603773584905E-2</v>
      </c>
      <c r="N10" s="16">
        <f t="shared" si="3"/>
        <v>0.10462633451957296</v>
      </c>
      <c r="O10" s="13"/>
      <c r="P10" s="37">
        <f>(N10-M10)/M10</f>
        <v>0.15524911032028479</v>
      </c>
    </row>
    <row r="12" spans="1:17" ht="150" customHeight="1" x14ac:dyDescent="0.25"/>
    <row r="14" spans="1:17" ht="150" customHeight="1" x14ac:dyDescent="0.25"/>
  </sheetData>
  <pageMargins left="0.3" right="0.3" top="0.3" bottom="0.3" header="0" footer="0"/>
  <pageSetup scale="82" orientation="landscape" horizontalDpi="0" verticalDpi="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249977111117893"/>
  </sheetPr>
  <dimension ref="B2"/>
  <sheetViews>
    <sheetView showGridLines="0" workbookViewId="0">
      <selection activeCell="AF109" sqref="AF109"/>
    </sheetView>
  </sheetViews>
  <sheetFormatPr defaultColWidth="10.875" defaultRowHeight="15" x14ac:dyDescent="0.25"/>
  <cols>
    <col min="1" max="1" width="3.375" style="5" customWidth="1"/>
    <col min="2" max="2" width="88.375" style="5" customWidth="1"/>
    <col min="3" max="16384" width="10.875" style="5"/>
  </cols>
  <sheetData>
    <row r="2" spans="2:2" ht="117.95" customHeight="1" x14ac:dyDescent="0.25">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5</vt:i4>
      </vt:variant>
    </vt:vector>
  </HeadingPairs>
  <TitlesOfParts>
    <vt:vector size="11" baseType="lpstr">
      <vt:lpstr>Reach</vt:lpstr>
      <vt:lpstr>Visits</vt:lpstr>
      <vt:lpstr>Leads</vt:lpstr>
      <vt:lpstr>Customers</vt:lpstr>
      <vt:lpstr>Conversion Rates</vt:lpstr>
      <vt:lpstr>- Disclaimer -</vt:lpstr>
      <vt:lpstr>'Conversion Rates'!Область_печати</vt:lpstr>
      <vt:lpstr>Customers!Область_печати</vt:lpstr>
      <vt:lpstr>Leads!Область_печати</vt:lpstr>
      <vt:lpstr>Reach!Область_печати</vt:lpstr>
      <vt:lpstr>Visits!Область_печати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ragaz</cp:lastModifiedBy>
  <cp:lastPrinted>2016-02-09T18:25:40Z</cp:lastPrinted>
  <dcterms:created xsi:type="dcterms:W3CDTF">2016-02-09T18:12:01Z</dcterms:created>
  <dcterms:modified xsi:type="dcterms:W3CDTF">2021-01-15T21:47:18Z</dcterms:modified>
  <cp:category/>
</cp:coreProperties>
</file>