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Project Pipeline Templates/"/>
    </mc:Choice>
  </mc:AlternateContent>
  <xr:revisionPtr revIDLastSave="0" documentId="8_{49889354-C73B-4A86-AB2A-71FC2B079E88}" xr6:coauthVersionLast="47" xr6:coauthVersionMax="47" xr10:uidLastSave="{00000000-0000-0000-0000-000000000000}"/>
  <bookViews>
    <workbookView xWindow="-110" yWindow="-110" windowWidth="38620" windowHeight="21220" tabRatio="500" xr2:uid="{00000000-000D-0000-FFFF-FFFF00000000}"/>
  </bookViews>
  <sheets>
    <sheet name="Project Pipeline Tracker" sheetId="1" r:id="rId1"/>
    <sheet name="BLANK- Project Pipeline Tracker" sheetId="9" r:id="rId2"/>
    <sheet name="- Disclaimer -" sheetId="8" r:id="rId3"/>
  </sheets>
  <externalReferences>
    <externalReference r:id="rId4"/>
    <externalReference r:id="rId5"/>
    <externalReference r:id="rId6"/>
  </externalReferences>
  <definedNames>
    <definedName name="end_time">'[1]Distributed Team Meeting Plan'!$E$6</definedName>
    <definedName name="LEADS_table">[2]!CRM_Leads_table[#Data]</definedName>
    <definedName name="_xlnm.Print_Area" localSheetId="1">'BLANK- Project Pipeline Tracker'!$B$2:$O$30</definedName>
    <definedName name="_xlnm.Print_Area" localSheetId="0">'Project Pipeline Tracker'!$B$3:$O$31</definedName>
    <definedName name="start_time">'[1]Distributed Team Meeting Plan'!$D$6</definedName>
    <definedName name="Type" localSheetId="2">'[3]Maintenance Work Order'!#REF!</definedName>
    <definedName name="Type">'[3]Maintenance Work Order'!#REF!</definedName>
    <definedName name="valHighligh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30" i="1" l="1"/>
  <c r="J4" i="1" s="1"/>
  <c r="E29" i="9"/>
  <c r="M26" i="9"/>
  <c r="M25" i="9"/>
  <c r="M24" i="9"/>
  <c r="I29" i="9"/>
  <c r="I28" i="9"/>
  <c r="I27" i="9"/>
  <c r="I28" i="1"/>
  <c r="I29" i="1"/>
  <c r="E28" i="9"/>
  <c r="E27" i="9"/>
  <c r="I26" i="9"/>
  <c r="E26" i="9"/>
  <c r="I25" i="9"/>
  <c r="E25" i="9"/>
  <c r="I24" i="9"/>
  <c r="E24" i="9"/>
  <c r="K20" i="9"/>
  <c r="K19" i="9"/>
  <c r="K18" i="9"/>
  <c r="K17" i="9"/>
  <c r="K16" i="9"/>
  <c r="K15" i="9"/>
  <c r="K14" i="9"/>
  <c r="K13" i="9"/>
  <c r="K12" i="9"/>
  <c r="K11" i="9"/>
  <c r="K10" i="9"/>
  <c r="K3" i="9" s="1"/>
  <c r="K11" i="1"/>
  <c r="K12" i="1"/>
  <c r="K13" i="1"/>
  <c r="K14" i="1"/>
  <c r="K4" i="1" s="1"/>
  <c r="K15" i="1"/>
  <c r="K16" i="1"/>
  <c r="K17" i="1"/>
  <c r="K18" i="1"/>
  <c r="K19" i="1"/>
  <c r="K20" i="1"/>
  <c r="K21" i="1"/>
  <c r="M25" i="1"/>
  <c r="E30" i="1"/>
  <c r="H4" i="1" s="1"/>
  <c r="E29" i="1"/>
  <c r="E28" i="1"/>
  <c r="E27" i="1"/>
  <c r="E25" i="1"/>
  <c r="E26" i="1"/>
  <c r="M27" i="1"/>
  <c r="M26" i="1"/>
  <c r="M27" i="9" l="1"/>
  <c r="N26" i="9" s="1"/>
  <c r="I30" i="9"/>
  <c r="J28" i="9" s="1"/>
  <c r="J3" i="9"/>
  <c r="E30" i="9"/>
  <c r="F24" i="9" s="1"/>
  <c r="H3" i="9"/>
  <c r="E31" i="1"/>
  <c r="F27" i="1" s="1"/>
  <c r="M28" i="1"/>
  <c r="I27" i="1"/>
  <c r="I26" i="1"/>
  <c r="I25" i="1"/>
  <c r="J27" i="9" l="1"/>
  <c r="J25" i="9"/>
  <c r="F27" i="9"/>
  <c r="J26" i="9"/>
  <c r="F26" i="9"/>
  <c r="F29" i="9"/>
  <c r="N25" i="9"/>
  <c r="F25" i="9"/>
  <c r="N24" i="9"/>
  <c r="F28" i="9"/>
  <c r="J24" i="9"/>
  <c r="J29" i="9"/>
  <c r="I31" i="1"/>
  <c r="F25" i="1"/>
  <c r="F29" i="1"/>
  <c r="F26" i="1"/>
  <c r="F30" i="1"/>
  <c r="F28" i="1"/>
  <c r="N27" i="1"/>
  <c r="N26" i="1"/>
  <c r="N25" i="1"/>
  <c r="J30" i="9" l="1"/>
  <c r="F30" i="9"/>
  <c r="I3" i="9" s="1"/>
  <c r="N27" i="9"/>
  <c r="J29" i="1"/>
  <c r="J30" i="1"/>
  <c r="J26" i="1"/>
  <c r="J27" i="1"/>
  <c r="J28" i="1"/>
  <c r="J25" i="1"/>
  <c r="F31" i="1"/>
  <c r="I4" i="1" s="1"/>
  <c r="N28" i="1"/>
  <c r="J31" i="1" l="1"/>
</calcChain>
</file>

<file path=xl/sharedStrings.xml><?xml version="1.0" encoding="utf-8"?>
<sst xmlns="http://schemas.openxmlformats.org/spreadsheetml/2006/main" count="194" uniqueCount="62">
  <si>
    <t>STATUS</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</si>
  <si>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</si>
  <si>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</si>
  <si>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</si>
  <si>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</si>
  <si>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</si>
  <si>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</si>
  <si>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</si>
  <si>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Overdue</t>
  </si>
  <si>
    <t>% COMPLETE</t>
  </si>
  <si>
    <t>DATE</t>
  </si>
  <si>
    <t>00/00/00</t>
  </si>
  <si>
    <t>DASHBOARD DATA</t>
  </si>
  <si>
    <t>COUNT</t>
  </si>
  <si>
    <t>%</t>
  </si>
  <si>
    <t>START 
DATE</t>
  </si>
  <si>
    <t>TOTAL</t>
  </si>
  <si>
    <t>ON TRACK</t>
  </si>
  <si>
    <t>CAMPAIGN NAME</t>
  </si>
  <si>
    <t>PROJECTS</t>
  </si>
  <si>
    <t>PROJECT ID</t>
  </si>
  <si>
    <t>NAME</t>
  </si>
  <si>
    <t>TYPE</t>
  </si>
  <si>
    <t>Internal</t>
  </si>
  <si>
    <t>External</t>
  </si>
  <si>
    <t>Hybrid</t>
  </si>
  <si>
    <t>INTERNAL</t>
  </si>
  <si>
    <t>EXTERNAL</t>
  </si>
  <si>
    <t>HYBRID</t>
  </si>
  <si>
    <t>TASK TYPE %</t>
  </si>
  <si>
    <t>Research</t>
  </si>
  <si>
    <t>Approval</t>
  </si>
  <si>
    <t>Develop</t>
  </si>
  <si>
    <t>Execute</t>
  </si>
  <si>
    <t>Launch</t>
  </si>
  <si>
    <t>STAGE</t>
  </si>
  <si>
    <t>Test</t>
  </si>
  <si>
    <t>PROJECT STATUS %</t>
  </si>
  <si>
    <t>PROJECT STAGE %</t>
  </si>
  <si>
    <t>RESEARCH 
END DATE</t>
  </si>
  <si>
    <t>APPROVAL 
END DATE</t>
  </si>
  <si>
    <t>DEVELOP 
END DATE</t>
  </si>
  <si>
    <t>TEST 
END DATE</t>
  </si>
  <si>
    <t>EXECUTE 
END DATE</t>
  </si>
  <si>
    <t>LAUNCH 
END DATE</t>
  </si>
  <si>
    <r>
      <t xml:space="preserve">DURATION 
</t>
    </r>
    <r>
      <rPr>
        <sz val="10"/>
        <color theme="0"/>
        <rFont val="Century Gothic"/>
        <family val="1"/>
      </rPr>
      <t>in days</t>
    </r>
  </si>
  <si>
    <t># COMPLETE</t>
  </si>
  <si>
    <t>At Risk</t>
  </si>
  <si>
    <t># AT RISK</t>
  </si>
  <si>
    <t>AVG DAYS TO COMPLETE</t>
  </si>
  <si>
    <t>alpha</t>
  </si>
  <si>
    <t>beta</t>
  </si>
  <si>
    <t>gamma</t>
  </si>
  <si>
    <t>delta</t>
  </si>
  <si>
    <t>epsilon</t>
  </si>
  <si>
    <t>zêta</t>
  </si>
  <si>
    <t>êta</t>
  </si>
  <si>
    <t>thêta</t>
  </si>
  <si>
    <t>iota</t>
  </si>
  <si>
    <t>kappa</t>
  </si>
  <si>
    <t>lambda</t>
  </si>
  <si>
    <t>PROJECT PIPELINE TRACKER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</si>
</sst>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d;@"/>
    <numFmt numFmtId="165" formatCode="mm/dd"/>
    <numFmt numFmtId="166" formatCode="mm/dd/yy;@"/>
    <numFmt numFmtId="167" formatCode="mm/dd/yyyy"/>
  </numFmts>
  <fonts count="19"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alibri"/>
      <family val="2"/>
      <scheme val="minor"/>
    </font>
    <font>
      <b/>
      <sz val="10"/>
      <color theme="1"/>
      <name val="Century Gothic"/>
      <family val="1"/>
    </font>
    <font>
      <sz val="11"/>
      <color theme="1"/>
      <name val="Century Gothic"/>
      <family val="1"/>
    </font>
    <font>
      <sz val="16"/>
      <color theme="1"/>
      <name val="Century Gothic"/>
      <family val="1"/>
    </font>
    <font>
      <sz val="22"/>
      <color theme="1"/>
      <name val="Century Gothic"/>
      <family val="1"/>
    </font>
    <font>
      <b/>
      <sz val="12"/>
      <color theme="1"/>
      <name val="Century Gothic"/>
      <family val="1"/>
    </font>
    <font>
      <b/>
      <sz val="22"/>
      <color theme="1" tint="0.34998626667073579"/>
      <name val="Century Gothic"/>
      <family val="1"/>
    </font>
    <font>
      <sz val="10"/>
      <color theme="0"/>
      <name val="Century Gothic"/>
      <family val="1"/>
    </font>
    <font>
      <b/>
      <sz val="14"/>
      <color theme="0"/>
      <name val="Century Gothic"/>
      <family val="1"/>
    </font>
    <font>
      <b/>
      <sz val="22"/>
      <color theme="0"/>
      <name val="Century Gothic"/>
      <family val="2"/>
    </font>
  </fonts>
  <fills count="21">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theme="7"/>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rgb="FFA5FAEC"/>
        <bgColor indexed="64"/>
      </patternFill>
    </fill>
    <fill>
      <patternFill patternType="solid">
        <fgColor rgb="FFE0F99C"/>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rgb="FF66FAF8"/>
        <bgColor indexed="64"/>
      </patternFill>
    </fill>
    <fill>
      <patternFill patternType="solid">
        <fgColor rgb="FF00B050"/>
        <bgColor indexed="64"/>
      </patternFill>
    </fill>
    <fill>
      <patternFill patternType="solid">
        <fgColor rgb="FF43C724"/>
        <bgColor indexed="64"/>
      </patternFill>
    </fill>
    <fill>
      <patternFill patternType="solid">
        <fgColor rgb="FFFF6237"/>
        <bgColor indexed="64"/>
      </patternFill>
    </fill>
  </fills>
  <borders count="12">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right/>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9" fillId="0" borderId="0" applyFont="0" applyFill="0" applyBorder="0" applyAlignment="0" applyProtection="0"/>
    <xf numFmtId="0" fontId="1" fillId="0" borderId="0" applyNumberFormat="0" applyFill="0" applyBorder="0" applyAlignment="0" applyProtection="0"/>
  </cellStyleXfs>
  <cellXfs count="92">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6" borderId="1" xfId="0" applyFont="1" applyFill="1" applyBorder="1" applyAlignment="1">
      <alignment horizontal="left" vertical="center" wrapText="1" indent="1"/>
    </xf>
    <xf numFmtId="0" fontId="4" fillId="0" borderId="0" xfId="0" applyFont="1" applyAlignment="1">
      <alignment horizontal="left" vertical="center" indent="1"/>
    </xf>
    <xf numFmtId="0" fontId="4" fillId="2" borderId="0" xfId="0" applyFont="1" applyFill="1" applyAlignment="1">
      <alignment vertical="center" wrapText="1"/>
    </xf>
    <xf numFmtId="0" fontId="11" fillId="2" borderId="0" xfId="0" applyFont="1" applyFill="1" applyAlignment="1">
      <alignment horizontal="center" vertical="center" wrapText="1"/>
    </xf>
    <xf numFmtId="10" fontId="11" fillId="2" borderId="0" xfId="0" applyNumberFormat="1" applyFont="1" applyFill="1" applyAlignment="1">
      <alignment horizontal="center" vertical="center" wrapText="1"/>
    </xf>
    <xf numFmtId="0" fontId="4" fillId="0" borderId="0" xfId="0" applyFont="1" applyAlignment="1">
      <alignment vertical="center" wrapText="1"/>
    </xf>
    <xf numFmtId="0" fontId="4" fillId="5" borderId="1" xfId="0" applyFont="1" applyFill="1" applyBorder="1" applyAlignment="1">
      <alignment horizontal="left" vertical="center" wrapText="1" indent="1"/>
    </xf>
    <xf numFmtId="0" fontId="4" fillId="0" borderId="0" xfId="0" applyFont="1" applyFill="1" applyAlignment="1">
      <alignment horizontal="left" vertical="center" wrapTex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0" fontId="10" fillId="0" borderId="0" xfId="0" applyFont="1" applyAlignment="1">
      <alignment horizontal="right" vertical="center" indent="1"/>
    </xf>
    <xf numFmtId="1" fontId="4" fillId="4" borderId="1" xfId="0" applyNumberFormat="1" applyFont="1" applyFill="1" applyBorder="1" applyAlignment="1">
      <alignment horizontal="center" vertical="center"/>
    </xf>
    <xf numFmtId="9" fontId="4" fillId="4" borderId="1" xfId="6" applyFont="1" applyFill="1" applyBorder="1" applyAlignment="1">
      <alignment horizontal="center" vertical="center"/>
    </xf>
    <xf numFmtId="1" fontId="4" fillId="4" borderId="4" xfId="0" applyNumberFormat="1" applyFont="1" applyFill="1" applyBorder="1" applyAlignment="1">
      <alignment horizontal="center" vertical="center"/>
    </xf>
    <xf numFmtId="9" fontId="4" fillId="4" borderId="4" xfId="6" applyFont="1" applyFill="1" applyBorder="1" applyAlignment="1">
      <alignment horizontal="center" vertical="center"/>
    </xf>
    <xf numFmtId="1" fontId="10" fillId="9" borderId="8" xfId="0" applyNumberFormat="1" applyFont="1" applyFill="1" applyBorder="1" applyAlignment="1">
      <alignment horizontal="center" vertical="center"/>
    </xf>
    <xf numFmtId="9" fontId="10" fillId="9" borderId="8" xfId="6" applyFont="1" applyFill="1" applyBorder="1" applyAlignment="1">
      <alignment horizontal="center" vertical="center"/>
    </xf>
    <xf numFmtId="0" fontId="4" fillId="9" borderId="1" xfId="0" applyFont="1" applyFill="1" applyBorder="1" applyAlignment="1">
      <alignment horizontal="left" vertical="center" indent="1"/>
    </xf>
    <xf numFmtId="0" fontId="4" fillId="9" borderId="1" xfId="0" applyFont="1" applyFill="1" applyBorder="1" applyAlignment="1">
      <alignment horizontal="center" vertical="center"/>
    </xf>
    <xf numFmtId="0" fontId="0" fillId="0" borderId="0" xfId="0" applyAlignment="1">
      <alignment horizontal="left" vertical="center" indent="1"/>
    </xf>
    <xf numFmtId="0" fontId="7" fillId="0" borderId="0" xfId="5"/>
    <xf numFmtId="166" fontId="14" fillId="2" borderId="4" xfId="0" applyNumberFormat="1" applyFont="1" applyFill="1" applyBorder="1" applyAlignment="1">
      <alignment horizontal="center" vertical="center" wrapText="1"/>
    </xf>
    <xf numFmtId="0" fontId="15" fillId="2" borderId="0" xfId="0" applyFont="1" applyFill="1" applyAlignment="1">
      <alignment vertical="center"/>
    </xf>
    <xf numFmtId="0" fontId="4" fillId="10" borderId="1" xfId="0" applyFont="1" applyFill="1" applyBorder="1" applyAlignment="1">
      <alignment horizontal="left" vertical="center" wrapText="1" indent="1"/>
    </xf>
    <xf numFmtId="0" fontId="5" fillId="11" borderId="1" xfId="0" applyFont="1" applyFill="1" applyBorder="1" applyAlignment="1">
      <alignment horizontal="left" vertical="center" wrapText="1" indent="1" readingOrder="1"/>
    </xf>
    <xf numFmtId="0" fontId="5" fillId="12" borderId="1" xfId="0" applyFont="1" applyFill="1" applyBorder="1" applyAlignment="1">
      <alignment horizontal="left" vertical="center" wrapText="1" indent="1" readingOrder="1"/>
    </xf>
    <xf numFmtId="0" fontId="4" fillId="11" borderId="1" xfId="0" applyFont="1" applyFill="1" applyBorder="1" applyAlignment="1">
      <alignment horizontal="left" vertical="center" indent="1"/>
    </xf>
    <xf numFmtId="0" fontId="4" fillId="12" borderId="4" xfId="0" applyFont="1" applyFill="1" applyBorder="1" applyAlignment="1">
      <alignment horizontal="left" vertical="center" indent="1"/>
    </xf>
    <xf numFmtId="0" fontId="4" fillId="0" borderId="1" xfId="0" applyFont="1" applyFill="1" applyBorder="1" applyAlignment="1">
      <alignment horizontal="left" vertical="center" wrapText="1" indent="1"/>
    </xf>
    <xf numFmtId="0" fontId="4" fillId="13"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4" borderId="1" xfId="0" applyFont="1" applyFill="1" applyBorder="1" applyAlignment="1">
      <alignment horizontal="left" vertical="center" wrapText="1" indent="1" readingOrder="1"/>
    </xf>
    <xf numFmtId="0" fontId="4" fillId="8" borderId="1" xfId="0" applyFont="1" applyFill="1" applyBorder="1" applyAlignment="1">
      <alignment horizontal="left" vertical="center" wrapText="1" indent="1"/>
    </xf>
    <xf numFmtId="0" fontId="4" fillId="15" borderId="1" xfId="0" applyFont="1" applyFill="1" applyBorder="1" applyAlignment="1">
      <alignment horizontal="left" vertical="center" wrapText="1" indent="1"/>
    </xf>
    <xf numFmtId="0" fontId="16" fillId="16" borderId="1" xfId="0" applyFont="1" applyFill="1" applyBorder="1" applyAlignment="1">
      <alignment horizontal="left" vertical="center" wrapText="1" indent="1"/>
    </xf>
    <xf numFmtId="0" fontId="4" fillId="0" borderId="1" xfId="0" applyFont="1" applyFill="1" applyBorder="1" applyAlignment="1">
      <alignment horizontal="left" vertical="center" indent="1"/>
    </xf>
    <xf numFmtId="0" fontId="12" fillId="2" borderId="0" xfId="0" applyFont="1" applyFill="1" applyBorder="1" applyAlignment="1">
      <alignment horizontal="left" vertical="center"/>
    </xf>
    <xf numFmtId="0" fontId="6" fillId="15" borderId="1" xfId="0" applyFont="1" applyFill="1" applyBorder="1" applyAlignment="1">
      <alignment horizontal="center" vertical="center" wrapText="1"/>
    </xf>
    <xf numFmtId="0" fontId="10" fillId="8" borderId="1" xfId="0" applyFont="1" applyFill="1" applyBorder="1" applyAlignment="1">
      <alignment horizontal="center" vertical="center" wrapText="1"/>
    </xf>
    <xf numFmtId="0" fontId="10" fillId="14" borderId="1" xfId="0" applyFont="1" applyFill="1" applyBorder="1" applyAlignment="1">
      <alignment horizontal="center" vertical="center" wrapText="1"/>
    </xf>
    <xf numFmtId="0" fontId="10" fillId="10" borderId="1" xfId="0" applyFont="1" applyFill="1" applyBorder="1" applyAlignment="1">
      <alignment horizontal="center" vertical="center" wrapText="1"/>
    </xf>
    <xf numFmtId="165" fontId="4" fillId="0" borderId="1" xfId="0" applyNumberFormat="1" applyFont="1" applyFill="1" applyBorder="1" applyAlignment="1">
      <alignment horizontal="center" vertical="center" wrapText="1"/>
    </xf>
    <xf numFmtId="165" fontId="5" fillId="0" borderId="1" xfId="0" applyNumberFormat="1" applyFont="1" applyFill="1" applyBorder="1" applyAlignment="1">
      <alignment horizontal="center" vertical="center" wrapText="1" readingOrder="1"/>
    </xf>
    <xf numFmtId="0" fontId="10" fillId="13" borderId="11" xfId="0" applyFont="1" applyFill="1" applyBorder="1" applyAlignment="1">
      <alignment horizontal="center" vertical="center" wrapText="1"/>
    </xf>
    <xf numFmtId="165" fontId="4" fillId="0" borderId="11" xfId="0" applyNumberFormat="1" applyFont="1" applyFill="1" applyBorder="1" applyAlignment="1">
      <alignment horizontal="center" vertical="center" wrapText="1"/>
    </xf>
    <xf numFmtId="165" fontId="5" fillId="0" borderId="11" xfId="0" applyNumberFormat="1" applyFont="1" applyFill="1" applyBorder="1" applyAlignment="1">
      <alignment horizontal="center" vertical="center" wrapText="1" readingOrder="1"/>
    </xf>
    <xf numFmtId="0" fontId="6" fillId="3" borderId="10" xfId="0" applyFont="1" applyFill="1" applyBorder="1" applyAlignment="1">
      <alignment horizontal="center" vertical="center" wrapText="1"/>
    </xf>
    <xf numFmtId="165" fontId="4" fillId="0" borderId="10" xfId="0" applyNumberFormat="1" applyFont="1" applyFill="1" applyBorder="1" applyAlignment="1">
      <alignment horizontal="center" vertical="center" wrapText="1"/>
    </xf>
    <xf numFmtId="165" fontId="5" fillId="0" borderId="10" xfId="0" applyNumberFormat="1" applyFont="1" applyFill="1" applyBorder="1" applyAlignment="1">
      <alignment horizontal="center" vertical="center" wrapText="1" readingOrder="1"/>
    </xf>
    <xf numFmtId="0" fontId="6" fillId="3" borderId="11" xfId="0" applyFont="1" applyFill="1" applyBorder="1" applyAlignment="1">
      <alignment horizontal="left" vertical="center" wrapText="1" indent="1"/>
    </xf>
    <xf numFmtId="0" fontId="6" fillId="16" borderId="10" xfId="0" applyFont="1" applyFill="1" applyBorder="1" applyAlignment="1">
      <alignment horizontal="center" vertical="center" wrapText="1"/>
    </xf>
    <xf numFmtId="1" fontId="4" fillId="5" borderId="11" xfId="0" applyNumberFormat="1" applyFont="1" applyFill="1" applyBorder="1" applyAlignment="1">
      <alignment horizontal="center" vertical="center" wrapText="1"/>
    </xf>
    <xf numFmtId="1" fontId="17" fillId="19" borderId="4" xfId="6" applyNumberFormat="1" applyFont="1" applyFill="1" applyBorder="1" applyAlignment="1">
      <alignment horizontal="center" vertical="center" wrapText="1"/>
    </xf>
    <xf numFmtId="9" fontId="17" fillId="18" borderId="4" xfId="6" applyFont="1" applyFill="1" applyBorder="1" applyAlignment="1">
      <alignment horizontal="center" vertical="center" wrapText="1"/>
    </xf>
    <xf numFmtId="0" fontId="4" fillId="20" borderId="1" xfId="0" applyFont="1" applyFill="1" applyBorder="1" applyAlignment="1">
      <alignment horizontal="left" vertical="center" wrapText="1" indent="1"/>
    </xf>
    <xf numFmtId="1" fontId="17" fillId="20" borderId="4" xfId="6" applyNumberFormat="1" applyFont="1" applyFill="1" applyBorder="1" applyAlignment="1">
      <alignment horizontal="center" vertical="center" wrapText="1"/>
    </xf>
    <xf numFmtId="0" fontId="4" fillId="0" borderId="3" xfId="0" applyFont="1" applyFill="1" applyBorder="1" applyAlignment="1">
      <alignment horizontal="left" vertical="center" wrapText="1" indent="1"/>
    </xf>
    <xf numFmtId="0" fontId="14" fillId="17" borderId="4" xfId="0" applyFont="1" applyFill="1" applyBorder="1" applyAlignment="1">
      <alignment horizontal="center" vertical="center" wrapText="1"/>
    </xf>
    <xf numFmtId="0" fontId="5" fillId="0" borderId="1" xfId="0" applyFont="1" applyFill="1" applyBorder="1" applyAlignment="1">
      <alignment horizontal="left" vertical="center" wrapText="1" indent="1" readingOrder="1"/>
    </xf>
    <xf numFmtId="167" fontId="4" fillId="0" borderId="10" xfId="0" applyNumberFormat="1" applyFont="1" applyFill="1" applyBorder="1" applyAlignment="1">
      <alignment horizontal="center" vertical="center" wrapText="1"/>
    </xf>
    <xf numFmtId="167" fontId="4" fillId="0" borderId="11" xfId="0" applyNumberFormat="1" applyFont="1" applyFill="1" applyBorder="1" applyAlignment="1">
      <alignment horizontal="center" vertical="center" wrapText="1"/>
    </xf>
    <xf numFmtId="167" fontId="4" fillId="0" borderId="1" xfId="0" applyNumberFormat="1" applyFont="1" applyFill="1" applyBorder="1" applyAlignment="1">
      <alignment horizontal="center" vertical="center" wrapText="1"/>
    </xf>
    <xf numFmtId="167" fontId="5" fillId="0" borderId="10" xfId="0" applyNumberFormat="1" applyFont="1" applyFill="1" applyBorder="1" applyAlignment="1">
      <alignment horizontal="center" vertical="center" wrapText="1" readingOrder="1"/>
    </xf>
    <xf numFmtId="167" fontId="5" fillId="0" borderId="11" xfId="0" applyNumberFormat="1" applyFont="1" applyFill="1" applyBorder="1" applyAlignment="1">
      <alignment horizontal="center" vertical="center" wrapText="1" readingOrder="1"/>
    </xf>
    <xf numFmtId="167" fontId="5" fillId="0" borderId="1" xfId="0" applyNumberFormat="1" applyFont="1" applyFill="1" applyBorder="1" applyAlignment="1">
      <alignment horizontal="center" vertical="center" wrapText="1" readingOrder="1"/>
    </xf>
    <xf numFmtId="0" fontId="14" fillId="2" borderId="5" xfId="0" applyFont="1" applyFill="1" applyBorder="1" applyAlignment="1">
      <alignment horizontal="left" vertical="center" indent="1"/>
    </xf>
    <xf numFmtId="0" fontId="14" fillId="2" borderId="6" xfId="0" applyFont="1" applyFill="1" applyBorder="1" applyAlignment="1">
      <alignment horizontal="left" vertical="center" indent="1"/>
    </xf>
    <xf numFmtId="0" fontId="14" fillId="2" borderId="7" xfId="0" applyFont="1" applyFill="1" applyBorder="1" applyAlignment="1">
      <alignment horizontal="left" vertical="center" indent="1"/>
    </xf>
    <xf numFmtId="0" fontId="12" fillId="2" borderId="9" xfId="0" applyFont="1" applyFill="1" applyBorder="1" applyAlignment="1">
      <alignment horizontal="left" vertical="center"/>
    </xf>
    <xf numFmtId="0" fontId="11" fillId="2" borderId="9" xfId="0" applyFont="1" applyFill="1" applyBorder="1" applyAlignment="1">
      <alignment horizontal="left" vertical="center" wrapText="1"/>
    </xf>
    <xf numFmtId="0" fontId="12" fillId="2" borderId="9" xfId="0" applyFont="1" applyFill="1" applyBorder="1" applyAlignment="1">
      <alignment horizontal="left" vertical="center" wrapText="1"/>
    </xf>
    <xf numFmtId="0" fontId="13" fillId="2" borderId="0" xfId="0" applyFont="1" applyFill="1" applyAlignment="1">
      <alignment horizontal="left" vertical="center" wrapText="1"/>
    </xf>
    <xf numFmtId="0" fontId="11" fillId="2" borderId="0" xfId="0" applyFont="1" applyFill="1" applyAlignment="1">
      <alignment horizontal="center" vertical="center" wrapText="1"/>
    </xf>
    <xf numFmtId="1" fontId="17" fillId="3" borderId="5" xfId="6" applyNumberFormat="1" applyFont="1" applyFill="1" applyBorder="1" applyAlignment="1">
      <alignment horizontal="center" vertical="center" wrapText="1"/>
    </xf>
    <xf numFmtId="1" fontId="17" fillId="3" borderId="7" xfId="6" applyNumberFormat="1" applyFont="1" applyFill="1" applyBorder="1" applyAlignment="1">
      <alignment horizontal="center" vertical="center" wrapText="1"/>
    </xf>
    <xf numFmtId="0" fontId="4" fillId="2" borderId="0" xfId="0" applyFont="1" applyFill="1" applyAlignment="1">
      <alignment horizontal="left" vertical="top" wrapText="1"/>
    </xf>
    <xf numFmtId="0" fontId="18" fillId="7"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32">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6237"/>
        </patternFill>
      </fill>
    </dxf>
    <dxf>
      <font>
        <color theme="3" tint="0.79998168889431442"/>
      </font>
    </dxf>
    <dxf>
      <fill>
        <patternFill>
          <bgColor theme="7" tint="0.79998168889431442"/>
        </patternFill>
      </fill>
    </dxf>
    <dxf>
      <fill>
        <patternFill>
          <bgColor theme="7" tint="0.59996337778862885"/>
        </patternFill>
      </fill>
    </dxf>
    <dxf>
      <fill>
        <patternFill>
          <bgColor theme="7" tint="0.39994506668294322"/>
        </patternFill>
      </fill>
    </dxf>
    <dxf>
      <fill>
        <patternFill>
          <bgColor theme="7"/>
        </patternFill>
      </fill>
    </dxf>
    <dxf>
      <font>
        <color theme="0"/>
      </font>
      <fill>
        <patternFill>
          <bgColor theme="7" tint="-0.24994659260841701"/>
        </patternFill>
      </fill>
    </dxf>
    <dxf>
      <font>
        <color theme="0"/>
      </font>
      <fill>
        <patternFill>
          <bgColor theme="7" tint="-0.499984740745262"/>
        </patternFill>
      </fill>
    </dxf>
    <dxf>
      <fill>
        <patternFill>
          <bgColor rgb="FFC8FAEE"/>
        </patternFill>
      </fill>
    </dxf>
    <dxf>
      <fill>
        <patternFill>
          <bgColor rgb="FF9CEEE3"/>
        </patternFill>
      </fill>
    </dxf>
    <dxf>
      <fill>
        <patternFill>
          <bgColor rgb="FFE0F99C"/>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6237"/>
        </patternFill>
      </fill>
    </dxf>
    <dxf>
      <font>
        <color theme="3" tint="0.79998168889431442"/>
      </font>
    </dxf>
    <dxf>
      <fill>
        <patternFill>
          <bgColor theme="7" tint="0.79998168889431442"/>
        </patternFill>
      </fill>
    </dxf>
    <dxf>
      <fill>
        <patternFill>
          <bgColor theme="7" tint="0.59996337778862885"/>
        </patternFill>
      </fill>
    </dxf>
    <dxf>
      <fill>
        <patternFill>
          <bgColor theme="7" tint="0.39994506668294322"/>
        </patternFill>
      </fill>
    </dxf>
    <dxf>
      <fill>
        <patternFill>
          <bgColor theme="7"/>
        </patternFill>
      </fill>
    </dxf>
    <dxf>
      <font>
        <color theme="0"/>
      </font>
      <fill>
        <patternFill>
          <bgColor theme="7" tint="-0.24994659260841701"/>
        </patternFill>
      </fill>
    </dxf>
    <dxf>
      <font>
        <color theme="0"/>
      </font>
      <fill>
        <patternFill>
          <bgColor theme="7" tint="-0.499984740745262"/>
        </patternFill>
      </fill>
    </dxf>
    <dxf>
      <fill>
        <patternFill>
          <bgColor rgb="FFC8FAEE"/>
        </patternFill>
      </fill>
    </dxf>
    <dxf>
      <fill>
        <patternFill>
          <bgColor rgb="FF9CEEE3"/>
        </patternFill>
      </fill>
    </dxf>
    <dxf>
      <fill>
        <patternFill>
          <bgColor rgb="FFE0F99C"/>
        </patternFill>
      </fill>
    </dxf>
  </dxfs>
  <tableStyles count="0" defaultTableStyle="TableStyleMedium9" defaultPivotStyle="PivotStyleMedium4"/>
  <colors>
    <mruColors>
      <color rgb="FF00BD32"/>
      <color rgb="FF66FAF8"/>
      <color rgb="FFFF6237"/>
      <color rgb="FF43C724"/>
      <color rgb="FFE0F99C"/>
      <color rgb="FFC8FAEE"/>
      <color rgb="FF9CEEE3"/>
      <color rgb="FFEAEEF3"/>
      <color rgb="FFA5FAEC"/>
      <color rgb="FFFFB98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PROJECT STATUS </a:t>
            </a:r>
            <a:r>
              <a:rPr lang="en-US" baseline="0">
                <a:latin typeface="Century Gothic" panose="020B0502020202020204" pitchFamily="34" charset="0"/>
              </a:rPr>
              <a:t>%</a:t>
            </a:r>
            <a:endParaRPr lang="en-US">
              <a:latin typeface="Century Gothic" panose="020B0502020202020204" pitchFamily="34" charset="0"/>
            </a:endParaRPr>
          </a:p>
        </c:rich>
      </c:tx>
      <c:layout>
        <c:manualLayout>
          <c:xMode val="edge"/>
          <c:yMode val="edge"/>
          <c:x val="1.498504547396692E-2"/>
          <c:y val="1.8633540372670808E-2"/>
        </c:manualLayout>
      </c:layout>
      <c:overlay val="0"/>
    </c:title>
    <c:autoTitleDeleted val="0"/>
    <c:plotArea>
      <c:layout>
        <c:manualLayout>
          <c:layoutTarget val="inner"/>
          <c:xMode val="edge"/>
          <c:yMode val="edge"/>
          <c:x val="5.7973962984008441E-2"/>
          <c:y val="0.1722702596957989"/>
          <c:w val="0.52967079984847254"/>
          <c:h val="0.76588423729642485"/>
        </c:manualLayout>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Pt>
            <c:idx val="5"/>
            <c:bubble3D val="0"/>
            <c:spPr>
              <a:solidFill>
                <a:srgbClr val="FF6237"/>
              </a:solidFill>
            </c:spPr>
            <c:extLst>
              <c:ext xmlns:c16="http://schemas.microsoft.com/office/drawing/2014/chart" uri="{C3380CC4-5D6E-409C-BE32-E72D297353CC}">
                <c16:uniqueId val="{00000039-CD41-6B41-AAAF-0824C2182A16}"/>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Pipeline Tracker'!$H$25:$H$30</c:f>
              <c:strCache>
                <c:ptCount val="6"/>
                <c:pt idx="0">
                  <c:v>Not Started</c:v>
                </c:pt>
                <c:pt idx="1">
                  <c:v>In Progress</c:v>
                </c:pt>
                <c:pt idx="2">
                  <c:v>Complete</c:v>
                </c:pt>
                <c:pt idx="3">
                  <c:v>Overdue</c:v>
                </c:pt>
                <c:pt idx="4">
                  <c:v>On Hold</c:v>
                </c:pt>
                <c:pt idx="5">
                  <c:v>At Risk</c:v>
                </c:pt>
              </c:strCache>
            </c:strRef>
          </c:cat>
          <c:val>
            <c:numRef>
              <c:f>'Project Pipeline Tracker'!$I$25:$I$30</c:f>
              <c:numCache>
                <c:formatCode>0</c:formatCode>
                <c:ptCount val="6"/>
                <c:pt idx="0">
                  <c:v>1</c:v>
                </c:pt>
                <c:pt idx="1">
                  <c:v>4</c:v>
                </c:pt>
                <c:pt idx="2">
                  <c:v>3</c:v>
                </c:pt>
                <c:pt idx="3">
                  <c:v>1</c:v>
                </c:pt>
                <c:pt idx="4">
                  <c:v>1</c:v>
                </c:pt>
                <c:pt idx="5">
                  <c:v>1</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Pipeline Tracker'!$H$25:$H$30</c:f>
              <c:strCache>
                <c:ptCount val="6"/>
                <c:pt idx="0">
                  <c:v>Not Started</c:v>
                </c:pt>
                <c:pt idx="1">
                  <c:v>In Progress</c:v>
                </c:pt>
                <c:pt idx="2">
                  <c:v>Complete</c:v>
                </c:pt>
                <c:pt idx="3">
                  <c:v>Overdue</c:v>
                </c:pt>
                <c:pt idx="4">
                  <c:v>On Hold</c:v>
                </c:pt>
                <c:pt idx="5">
                  <c:v>At Risk</c:v>
                </c:pt>
              </c:strCache>
            </c:strRef>
          </c:cat>
          <c:val>
            <c:numRef>
              <c:f>'Project Pipeline Tracker'!$I$25:$I$29</c:f>
              <c:numCache>
                <c:formatCode>0</c:formatCode>
                <c:ptCount val="5"/>
                <c:pt idx="0">
                  <c:v>1</c:v>
                </c:pt>
                <c:pt idx="1">
                  <c:v>4</c:v>
                </c:pt>
                <c:pt idx="2">
                  <c:v>3</c:v>
                </c:pt>
                <c:pt idx="3">
                  <c:v>1</c:v>
                </c:pt>
                <c:pt idx="4">
                  <c:v>1</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0.67929553264604792"/>
          <c:y val="0.52325084364454444"/>
          <c:w val="0.31365979381443304"/>
          <c:h val="0.39910940480266049"/>
        </c:manualLayout>
      </c:layout>
      <c:overlay val="0"/>
      <c:txPr>
        <a:bodyPr/>
        <a:lstStyle/>
        <a:p>
          <a:pPr>
            <a:defRPr sz="1400">
              <a:latin typeface="Century Gothic" panose="020B0502020202020204" pitchFamily="34" charset="0"/>
            </a:defRPr>
          </a:pPr>
          <a:endParaRPr lang="ru-RU"/>
        </a:p>
      </c:txPr>
    </c:legend>
    <c:plotVisOnly val="1"/>
    <c:dispBlanksAs val="gap"/>
    <c:showDLblsOverMax val="0"/>
  </c:chart>
  <c:spPr>
    <a:noFill/>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PROJECT TYPE</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9CEEE3"/>
              </a:solidFill>
            </c:spPr>
            <c:extLst>
              <c:ext xmlns:c16="http://schemas.microsoft.com/office/drawing/2014/chart" uri="{C3380CC4-5D6E-409C-BE32-E72D297353CC}">
                <c16:uniqueId val="{00000001-8DB5-A04E-A6EE-1CDBA827B6F4}"/>
              </c:ext>
            </c:extLst>
          </c:dPt>
          <c:dPt>
            <c:idx val="1"/>
            <c:invertIfNegative val="0"/>
            <c:bubble3D val="0"/>
            <c:spPr>
              <a:solidFill>
                <a:srgbClr val="C8FAEE"/>
              </a:solidFill>
            </c:spPr>
            <c:extLst>
              <c:ext xmlns:c16="http://schemas.microsoft.com/office/drawing/2014/chart" uri="{C3380CC4-5D6E-409C-BE32-E72D297353CC}">
                <c16:uniqueId val="{00000003-8DB5-A04E-A6EE-1CDBA827B6F4}"/>
              </c:ext>
            </c:extLst>
          </c:dPt>
          <c:dPt>
            <c:idx val="2"/>
            <c:invertIfNegative val="0"/>
            <c:bubble3D val="0"/>
            <c:spPr>
              <a:solidFill>
                <a:srgbClr val="E0F99C"/>
              </a:solidFill>
            </c:spPr>
            <c:extLst>
              <c:ext xmlns:c16="http://schemas.microsoft.com/office/drawing/2014/chart" uri="{C3380CC4-5D6E-409C-BE32-E72D297353CC}">
                <c16:uniqueId val="{00000005-8DB5-A04E-A6EE-1CDBA827B6F4}"/>
              </c:ext>
            </c:extLst>
          </c:dPt>
          <c:cat>
            <c:strRef>
              <c:f>'Project Pipeline Tracker'!$L$25:$L$27</c:f>
              <c:strCache>
                <c:ptCount val="3"/>
                <c:pt idx="0">
                  <c:v>INTERNAL</c:v>
                </c:pt>
                <c:pt idx="1">
                  <c:v>EXTERNAL</c:v>
                </c:pt>
                <c:pt idx="2">
                  <c:v>HYBRID</c:v>
                </c:pt>
              </c:strCache>
            </c:strRef>
          </c:cat>
          <c:val>
            <c:numRef>
              <c:f>'Project Pipeline Tracker'!$M$25:$M$27</c:f>
              <c:numCache>
                <c:formatCode>0</c:formatCode>
                <c:ptCount val="3"/>
                <c:pt idx="0">
                  <c:v>5</c:v>
                </c:pt>
                <c:pt idx="1">
                  <c:v>4</c:v>
                </c:pt>
                <c:pt idx="2">
                  <c:v>2</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ru-RU"/>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ru-RU"/>
          </a:p>
        </c:txPr>
        <c:crossAx val="74343168"/>
        <c:crosses val="autoZero"/>
        <c:crossBetween val="between"/>
      </c:valAx>
    </c:plotArea>
    <c:plotVisOnly val="1"/>
    <c:dispBlanksAs val="gap"/>
    <c:showDLblsOverMax val="0"/>
  </c:chart>
  <c:spPr>
    <a:noFill/>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PROJECT STAGE </a:t>
            </a:r>
            <a:r>
              <a:rPr lang="en-US" baseline="0">
                <a:latin typeface="Century Gothic" panose="020B0502020202020204" pitchFamily="34" charset="0"/>
              </a:rPr>
              <a:t>%</a:t>
            </a:r>
            <a:endParaRPr lang="en-US">
              <a:latin typeface="Century Gothic" panose="020B0502020202020204" pitchFamily="34" charset="0"/>
            </a:endParaRPr>
          </a:p>
        </c:rich>
      </c:tx>
      <c:layout>
        <c:manualLayout>
          <c:xMode val="edge"/>
          <c:yMode val="edge"/>
          <c:x val="1.5457575812176789E-2"/>
          <c:y val="1.8633540372670808E-2"/>
        </c:manualLayout>
      </c:layout>
      <c:overlay val="0"/>
    </c:title>
    <c:autoTitleDeleted val="0"/>
    <c:plotArea>
      <c:layout>
        <c:manualLayout>
          <c:layoutTarget val="inner"/>
          <c:xMode val="edge"/>
          <c:yMode val="edge"/>
          <c:x val="5.7973962984008441E-2"/>
          <c:y val="0.1722702596957989"/>
          <c:w val="0.52967079984847254"/>
          <c:h val="0.76588423729642485"/>
        </c:manualLayout>
      </c:layout>
      <c:pieChart>
        <c:varyColors val="1"/>
        <c:ser>
          <c:idx val="1"/>
          <c:order val="0"/>
          <c:dPt>
            <c:idx val="0"/>
            <c:bubble3D val="0"/>
            <c:spPr>
              <a:solidFill>
                <a:schemeClr val="accent4">
                  <a:lumMod val="20000"/>
                  <a:lumOff val="80000"/>
                </a:schemeClr>
              </a:solidFill>
            </c:spPr>
            <c:extLst>
              <c:ext xmlns:c16="http://schemas.microsoft.com/office/drawing/2014/chart" uri="{C3380CC4-5D6E-409C-BE32-E72D297353CC}">
                <c16:uniqueId val="{00000001-A966-354E-AA62-F27D0A14D20C}"/>
              </c:ext>
            </c:extLst>
          </c:dPt>
          <c:dPt>
            <c:idx val="1"/>
            <c:bubble3D val="0"/>
            <c:spPr>
              <a:solidFill>
                <a:schemeClr val="accent4">
                  <a:lumMod val="40000"/>
                  <a:lumOff val="60000"/>
                </a:schemeClr>
              </a:solidFill>
            </c:spPr>
            <c:extLst>
              <c:ext xmlns:c16="http://schemas.microsoft.com/office/drawing/2014/chart" uri="{C3380CC4-5D6E-409C-BE32-E72D297353CC}">
                <c16:uniqueId val="{00000003-A966-354E-AA62-F27D0A14D20C}"/>
              </c:ext>
            </c:extLst>
          </c:dPt>
          <c:dPt>
            <c:idx val="2"/>
            <c:bubble3D val="0"/>
            <c:spPr>
              <a:solidFill>
                <a:schemeClr val="accent4">
                  <a:lumMod val="60000"/>
                  <a:lumOff val="40000"/>
                </a:schemeClr>
              </a:solidFill>
            </c:spPr>
            <c:extLst>
              <c:ext xmlns:c16="http://schemas.microsoft.com/office/drawing/2014/chart" uri="{C3380CC4-5D6E-409C-BE32-E72D297353CC}">
                <c16:uniqueId val="{00000005-A966-354E-AA62-F27D0A14D20C}"/>
              </c:ext>
            </c:extLst>
          </c:dPt>
          <c:dPt>
            <c:idx val="3"/>
            <c:bubble3D val="0"/>
            <c:spPr>
              <a:solidFill>
                <a:schemeClr val="accent4"/>
              </a:solidFill>
            </c:spPr>
            <c:extLst>
              <c:ext xmlns:c16="http://schemas.microsoft.com/office/drawing/2014/chart" uri="{C3380CC4-5D6E-409C-BE32-E72D297353CC}">
                <c16:uniqueId val="{00000007-A966-354E-AA62-F27D0A14D20C}"/>
              </c:ext>
            </c:extLst>
          </c:dPt>
          <c:dPt>
            <c:idx val="4"/>
            <c:bubble3D val="0"/>
            <c:spPr>
              <a:solidFill>
                <a:schemeClr val="accent4">
                  <a:lumMod val="75000"/>
                </a:schemeClr>
              </a:solidFill>
            </c:spPr>
            <c:extLst>
              <c:ext xmlns:c16="http://schemas.microsoft.com/office/drawing/2014/chart" uri="{C3380CC4-5D6E-409C-BE32-E72D297353CC}">
                <c16:uniqueId val="{00000009-A966-354E-AA62-F27D0A14D20C}"/>
              </c:ext>
            </c:extLst>
          </c:dPt>
          <c:dPt>
            <c:idx val="5"/>
            <c:bubble3D val="0"/>
            <c:spPr>
              <a:solidFill>
                <a:schemeClr val="accent4">
                  <a:lumMod val="50000"/>
                </a:schemeClr>
              </a:solidFill>
            </c:spPr>
            <c:extLst>
              <c:ext xmlns:c16="http://schemas.microsoft.com/office/drawing/2014/chart" uri="{C3380CC4-5D6E-409C-BE32-E72D297353CC}">
                <c16:uniqueId val="{00000017-A966-354E-AA62-F27D0A14D20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Pipeline Tracker'!$D$25:$D$30</c:f>
              <c:strCache>
                <c:ptCount val="6"/>
                <c:pt idx="0">
                  <c:v>Research</c:v>
                </c:pt>
                <c:pt idx="1">
                  <c:v>Approval</c:v>
                </c:pt>
                <c:pt idx="2">
                  <c:v>Develop</c:v>
                </c:pt>
                <c:pt idx="3">
                  <c:v>Test</c:v>
                </c:pt>
                <c:pt idx="4">
                  <c:v>Execute</c:v>
                </c:pt>
                <c:pt idx="5">
                  <c:v>Launch</c:v>
                </c:pt>
              </c:strCache>
            </c:strRef>
          </c:cat>
          <c:val>
            <c:numRef>
              <c:f>'Project Pipeline Tracker'!$E$25:$E$30</c:f>
              <c:numCache>
                <c:formatCode>0</c:formatCode>
                <c:ptCount val="6"/>
                <c:pt idx="0">
                  <c:v>1</c:v>
                </c:pt>
                <c:pt idx="1">
                  <c:v>2</c:v>
                </c:pt>
                <c:pt idx="2">
                  <c:v>2</c:v>
                </c:pt>
                <c:pt idx="3">
                  <c:v>2</c:v>
                </c:pt>
                <c:pt idx="4">
                  <c:v>1</c:v>
                </c:pt>
                <c:pt idx="5">
                  <c:v>3</c:v>
                </c:pt>
              </c:numCache>
            </c:numRef>
          </c:val>
          <c:extLst>
            <c:ext xmlns:c16="http://schemas.microsoft.com/office/drawing/2014/chart" uri="{C3380CC4-5D6E-409C-BE32-E72D297353CC}">
              <c16:uniqueId val="{0000000A-A966-354E-AA62-F27D0A14D20C}"/>
            </c:ext>
          </c:extLst>
        </c:ser>
        <c:ser>
          <c:idx val="0"/>
          <c:order val="1"/>
          <c:dPt>
            <c:idx val="0"/>
            <c:bubble3D val="0"/>
            <c:spPr>
              <a:solidFill>
                <a:srgbClr val="81D6F0"/>
              </a:solidFill>
            </c:spPr>
            <c:extLst>
              <c:ext xmlns:c16="http://schemas.microsoft.com/office/drawing/2014/chart" uri="{C3380CC4-5D6E-409C-BE32-E72D297353CC}">
                <c16:uniqueId val="{0000000C-A966-354E-AA62-F27D0A14D20C}"/>
              </c:ext>
            </c:extLst>
          </c:dPt>
          <c:dPt>
            <c:idx val="1"/>
            <c:bubble3D val="0"/>
            <c:spPr>
              <a:solidFill>
                <a:srgbClr val="92D050"/>
              </a:solidFill>
            </c:spPr>
            <c:extLst>
              <c:ext xmlns:c16="http://schemas.microsoft.com/office/drawing/2014/chart" uri="{C3380CC4-5D6E-409C-BE32-E72D297353CC}">
                <c16:uniqueId val="{0000000E-A966-354E-AA62-F27D0A14D20C}"/>
              </c:ext>
            </c:extLst>
          </c:dPt>
          <c:dPt>
            <c:idx val="2"/>
            <c:bubble3D val="0"/>
            <c:spPr>
              <a:solidFill>
                <a:srgbClr val="00BD32"/>
              </a:solidFill>
            </c:spPr>
            <c:extLst>
              <c:ext xmlns:c16="http://schemas.microsoft.com/office/drawing/2014/chart" uri="{C3380CC4-5D6E-409C-BE32-E72D297353CC}">
                <c16:uniqueId val="{00000010-A966-354E-AA62-F27D0A14D20C}"/>
              </c:ext>
            </c:extLst>
          </c:dPt>
          <c:dPt>
            <c:idx val="3"/>
            <c:bubble3D val="0"/>
            <c:spPr>
              <a:solidFill>
                <a:schemeClr val="accent4"/>
              </a:solidFill>
            </c:spPr>
            <c:extLst>
              <c:ext xmlns:c16="http://schemas.microsoft.com/office/drawing/2014/chart" uri="{C3380CC4-5D6E-409C-BE32-E72D297353CC}">
                <c16:uniqueId val="{00000012-A966-354E-AA62-F27D0A14D20C}"/>
              </c:ext>
            </c:extLst>
          </c:dPt>
          <c:dPt>
            <c:idx val="4"/>
            <c:bubble3D val="0"/>
            <c:spPr>
              <a:solidFill>
                <a:srgbClr val="D2D2D2"/>
              </a:solidFill>
            </c:spPr>
            <c:extLst>
              <c:ext xmlns:c16="http://schemas.microsoft.com/office/drawing/2014/chart" uri="{C3380CC4-5D6E-409C-BE32-E72D297353CC}">
                <c16:uniqueId val="{00000014-A966-354E-AA62-F27D0A14D20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Pipeline Tracker'!$D$25:$D$30</c:f>
              <c:strCache>
                <c:ptCount val="6"/>
                <c:pt idx="0">
                  <c:v>Research</c:v>
                </c:pt>
                <c:pt idx="1">
                  <c:v>Approval</c:v>
                </c:pt>
                <c:pt idx="2">
                  <c:v>Develop</c:v>
                </c:pt>
                <c:pt idx="3">
                  <c:v>Test</c:v>
                </c:pt>
                <c:pt idx="4">
                  <c:v>Execute</c:v>
                </c:pt>
                <c:pt idx="5">
                  <c:v>Launch</c:v>
                </c:pt>
              </c:strCache>
            </c:strRef>
          </c:cat>
          <c:val>
            <c:numRef>
              <c:f>'Project Pipeline Tracker'!$E$25:$E$30</c:f>
              <c:numCache>
                <c:formatCode>0</c:formatCode>
                <c:ptCount val="6"/>
                <c:pt idx="0">
                  <c:v>1</c:v>
                </c:pt>
                <c:pt idx="1">
                  <c:v>2</c:v>
                </c:pt>
                <c:pt idx="2">
                  <c:v>2</c:v>
                </c:pt>
                <c:pt idx="3">
                  <c:v>2</c:v>
                </c:pt>
                <c:pt idx="4">
                  <c:v>1</c:v>
                </c:pt>
                <c:pt idx="5">
                  <c:v>3</c:v>
                </c:pt>
              </c:numCache>
            </c:numRef>
          </c:val>
          <c:extLst>
            <c:ext xmlns:c16="http://schemas.microsoft.com/office/drawing/2014/chart" uri="{C3380CC4-5D6E-409C-BE32-E72D297353CC}">
              <c16:uniqueId val="{00000015-A966-354E-AA62-F27D0A14D20C}"/>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0.67929553264604792"/>
          <c:y val="0.46424463246442021"/>
          <c:w val="0.31365979381443304"/>
          <c:h val="0.45811561598278477"/>
        </c:manualLayout>
      </c:layout>
      <c:overlay val="0"/>
      <c:txPr>
        <a:bodyPr/>
        <a:lstStyle/>
        <a:p>
          <a:pPr>
            <a:defRPr sz="1400">
              <a:latin typeface="Century Gothic" panose="020B0502020202020204" pitchFamily="34" charset="0"/>
            </a:defRPr>
          </a:pPr>
          <a:endParaRPr lang="ru-RU"/>
        </a:p>
      </c:txPr>
    </c:legend>
    <c:plotVisOnly val="1"/>
    <c:dispBlanksAs val="gap"/>
    <c:showDLblsOverMax val="0"/>
  </c:chart>
  <c:spPr>
    <a:noFill/>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PROJECT STATUS </a:t>
            </a:r>
            <a:r>
              <a:rPr lang="en-US" baseline="0">
                <a:latin typeface="Century Gothic" panose="020B0502020202020204" pitchFamily="34" charset="0"/>
              </a:rPr>
              <a:t>%</a:t>
            </a:r>
            <a:endParaRPr lang="en-US">
              <a:latin typeface="Century Gothic" panose="020B0502020202020204" pitchFamily="34" charset="0"/>
            </a:endParaRPr>
          </a:p>
        </c:rich>
      </c:tx>
      <c:layout>
        <c:manualLayout>
          <c:xMode val="edge"/>
          <c:yMode val="edge"/>
          <c:x val="1.498504547396692E-2"/>
          <c:y val="1.8633540372670808E-2"/>
        </c:manualLayout>
      </c:layout>
      <c:overlay val="0"/>
    </c:title>
    <c:autoTitleDeleted val="0"/>
    <c:plotArea>
      <c:layout>
        <c:manualLayout>
          <c:layoutTarget val="inner"/>
          <c:xMode val="edge"/>
          <c:yMode val="edge"/>
          <c:x val="5.7973962984008441E-2"/>
          <c:y val="0.1722702596957989"/>
          <c:w val="0.52967079984847254"/>
          <c:h val="0.76588423729642485"/>
        </c:manualLayout>
      </c:layout>
      <c:pieChart>
        <c:varyColors val="1"/>
        <c:ser>
          <c:idx val="1"/>
          <c:order val="0"/>
          <c:dPt>
            <c:idx val="0"/>
            <c:bubble3D val="0"/>
            <c:spPr>
              <a:solidFill>
                <a:srgbClr val="81D6F0"/>
              </a:solidFill>
            </c:spPr>
            <c:extLst>
              <c:ext xmlns:c16="http://schemas.microsoft.com/office/drawing/2014/chart" uri="{C3380CC4-5D6E-409C-BE32-E72D297353CC}">
                <c16:uniqueId val="{00000001-F3A8-FA4D-94B0-879BF70A00D8}"/>
              </c:ext>
            </c:extLst>
          </c:dPt>
          <c:dPt>
            <c:idx val="1"/>
            <c:bubble3D val="0"/>
            <c:spPr>
              <a:solidFill>
                <a:srgbClr val="92D050"/>
              </a:solidFill>
            </c:spPr>
            <c:extLst>
              <c:ext xmlns:c16="http://schemas.microsoft.com/office/drawing/2014/chart" uri="{C3380CC4-5D6E-409C-BE32-E72D297353CC}">
                <c16:uniqueId val="{00000003-F3A8-FA4D-94B0-879BF70A00D8}"/>
              </c:ext>
            </c:extLst>
          </c:dPt>
          <c:dPt>
            <c:idx val="2"/>
            <c:bubble3D val="0"/>
            <c:spPr>
              <a:solidFill>
                <a:srgbClr val="00BD32"/>
              </a:solidFill>
            </c:spPr>
            <c:extLst>
              <c:ext xmlns:c16="http://schemas.microsoft.com/office/drawing/2014/chart" uri="{C3380CC4-5D6E-409C-BE32-E72D297353CC}">
                <c16:uniqueId val="{00000005-F3A8-FA4D-94B0-879BF70A00D8}"/>
              </c:ext>
            </c:extLst>
          </c:dPt>
          <c:dPt>
            <c:idx val="3"/>
            <c:bubble3D val="0"/>
            <c:spPr>
              <a:solidFill>
                <a:schemeClr val="accent4"/>
              </a:solidFill>
            </c:spPr>
            <c:extLst>
              <c:ext xmlns:c16="http://schemas.microsoft.com/office/drawing/2014/chart" uri="{C3380CC4-5D6E-409C-BE32-E72D297353CC}">
                <c16:uniqueId val="{00000007-F3A8-FA4D-94B0-879BF70A00D8}"/>
              </c:ext>
            </c:extLst>
          </c:dPt>
          <c:dPt>
            <c:idx val="4"/>
            <c:bubble3D val="0"/>
            <c:spPr>
              <a:solidFill>
                <a:srgbClr val="D2D2D2"/>
              </a:solidFill>
            </c:spPr>
            <c:extLst>
              <c:ext xmlns:c16="http://schemas.microsoft.com/office/drawing/2014/chart" uri="{C3380CC4-5D6E-409C-BE32-E72D297353CC}">
                <c16:uniqueId val="{00000009-F3A8-FA4D-94B0-879BF70A00D8}"/>
              </c:ext>
            </c:extLst>
          </c:dPt>
          <c:dPt>
            <c:idx val="5"/>
            <c:bubble3D val="0"/>
            <c:spPr>
              <a:solidFill>
                <a:srgbClr val="FF6237"/>
              </a:solidFill>
            </c:spPr>
            <c:extLst>
              <c:ext xmlns:c16="http://schemas.microsoft.com/office/drawing/2014/chart" uri="{C3380CC4-5D6E-409C-BE32-E72D297353CC}">
                <c16:uniqueId val="{0000000B-F3A8-FA4D-94B0-879BF70A00D8}"/>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Project Pipeline Tracker'!$H$24:$H$29</c:f>
              <c:strCache>
                <c:ptCount val="6"/>
                <c:pt idx="0">
                  <c:v>Not Started</c:v>
                </c:pt>
                <c:pt idx="1">
                  <c:v>In Progress</c:v>
                </c:pt>
                <c:pt idx="2">
                  <c:v>Complete</c:v>
                </c:pt>
                <c:pt idx="3">
                  <c:v>Overdue</c:v>
                </c:pt>
                <c:pt idx="4">
                  <c:v>On Hold</c:v>
                </c:pt>
                <c:pt idx="5">
                  <c:v>At Risk</c:v>
                </c:pt>
              </c:strCache>
            </c:strRef>
          </c:cat>
          <c:val>
            <c:numRef>
              <c:f>'BLANK- Project Pipeline Tracker'!$I$24:$I$29</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F3A8-FA4D-94B0-879BF70A00D8}"/>
            </c:ext>
          </c:extLst>
        </c:ser>
        <c:ser>
          <c:idx val="0"/>
          <c:order val="1"/>
          <c:dPt>
            <c:idx val="0"/>
            <c:bubble3D val="0"/>
            <c:spPr>
              <a:solidFill>
                <a:srgbClr val="81D6F0"/>
              </a:solidFill>
            </c:spPr>
            <c:extLst>
              <c:ext xmlns:c16="http://schemas.microsoft.com/office/drawing/2014/chart" uri="{C3380CC4-5D6E-409C-BE32-E72D297353CC}">
                <c16:uniqueId val="{0000000E-F3A8-FA4D-94B0-879BF70A00D8}"/>
              </c:ext>
            </c:extLst>
          </c:dPt>
          <c:dPt>
            <c:idx val="1"/>
            <c:bubble3D val="0"/>
            <c:spPr>
              <a:solidFill>
                <a:srgbClr val="92D050"/>
              </a:solidFill>
            </c:spPr>
            <c:extLst>
              <c:ext xmlns:c16="http://schemas.microsoft.com/office/drawing/2014/chart" uri="{C3380CC4-5D6E-409C-BE32-E72D297353CC}">
                <c16:uniqueId val="{00000010-F3A8-FA4D-94B0-879BF70A00D8}"/>
              </c:ext>
            </c:extLst>
          </c:dPt>
          <c:dPt>
            <c:idx val="2"/>
            <c:bubble3D val="0"/>
            <c:spPr>
              <a:solidFill>
                <a:srgbClr val="00BD32"/>
              </a:solidFill>
            </c:spPr>
            <c:extLst>
              <c:ext xmlns:c16="http://schemas.microsoft.com/office/drawing/2014/chart" uri="{C3380CC4-5D6E-409C-BE32-E72D297353CC}">
                <c16:uniqueId val="{00000012-F3A8-FA4D-94B0-879BF70A00D8}"/>
              </c:ext>
            </c:extLst>
          </c:dPt>
          <c:dPt>
            <c:idx val="3"/>
            <c:bubble3D val="0"/>
            <c:spPr>
              <a:solidFill>
                <a:schemeClr val="accent4"/>
              </a:solidFill>
            </c:spPr>
            <c:extLst>
              <c:ext xmlns:c16="http://schemas.microsoft.com/office/drawing/2014/chart" uri="{C3380CC4-5D6E-409C-BE32-E72D297353CC}">
                <c16:uniqueId val="{00000014-F3A8-FA4D-94B0-879BF70A00D8}"/>
              </c:ext>
            </c:extLst>
          </c:dPt>
          <c:dPt>
            <c:idx val="4"/>
            <c:bubble3D val="0"/>
            <c:spPr>
              <a:solidFill>
                <a:srgbClr val="D2D2D2"/>
              </a:solidFill>
            </c:spPr>
            <c:extLst>
              <c:ext xmlns:c16="http://schemas.microsoft.com/office/drawing/2014/chart" uri="{C3380CC4-5D6E-409C-BE32-E72D297353CC}">
                <c16:uniqueId val="{00000016-F3A8-FA4D-94B0-879BF70A00D8}"/>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Project Pipeline Tracker'!$H$24:$H$29</c:f>
              <c:strCache>
                <c:ptCount val="6"/>
                <c:pt idx="0">
                  <c:v>Not Started</c:v>
                </c:pt>
                <c:pt idx="1">
                  <c:v>In Progress</c:v>
                </c:pt>
                <c:pt idx="2">
                  <c:v>Complete</c:v>
                </c:pt>
                <c:pt idx="3">
                  <c:v>Overdue</c:v>
                </c:pt>
                <c:pt idx="4">
                  <c:v>On Hold</c:v>
                </c:pt>
                <c:pt idx="5">
                  <c:v>At Risk</c:v>
                </c:pt>
              </c:strCache>
            </c:strRef>
          </c:cat>
          <c:val>
            <c:numRef>
              <c:f>'BLANK- Project Pipeline Tracker'!$I$24:$I$28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7-F3A8-FA4D-94B0-879BF70A00D8}"/>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0.67929553264604792"/>
          <c:y val="0.52325084364454444"/>
          <c:w val="0.31365979381443304"/>
          <c:h val="0.39910940480266049"/>
        </c:manualLayout>
      </c:layout>
      <c:overlay val="0"/>
      <c:txPr>
        <a:bodyPr/>
        <a:lstStyle/>
        <a:p>
          <a:pPr>
            <a:defRPr sz="1400">
              <a:latin typeface="Century Gothic" panose="020B0502020202020204" pitchFamily="34" charset="0"/>
            </a:defRPr>
          </a:pPr>
          <a:endParaRPr lang="ru-RU"/>
        </a:p>
      </c:txPr>
    </c:legend>
    <c:plotVisOnly val="1"/>
    <c:dispBlanksAs val="gap"/>
    <c:showDLblsOverMax val="0"/>
  </c:chart>
  <c:spPr>
    <a:noFill/>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PROJECT TYPE</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9CEEE3"/>
              </a:solidFill>
            </c:spPr>
            <c:extLst>
              <c:ext xmlns:c16="http://schemas.microsoft.com/office/drawing/2014/chart" uri="{C3380CC4-5D6E-409C-BE32-E72D297353CC}">
                <c16:uniqueId val="{00000001-8AD0-7649-8370-EFAAE522B349}"/>
              </c:ext>
            </c:extLst>
          </c:dPt>
          <c:dPt>
            <c:idx val="1"/>
            <c:invertIfNegative val="0"/>
            <c:bubble3D val="0"/>
            <c:spPr>
              <a:solidFill>
                <a:srgbClr val="C8FAEE"/>
              </a:solidFill>
            </c:spPr>
            <c:extLst>
              <c:ext xmlns:c16="http://schemas.microsoft.com/office/drawing/2014/chart" uri="{C3380CC4-5D6E-409C-BE32-E72D297353CC}">
                <c16:uniqueId val="{00000003-8AD0-7649-8370-EFAAE522B349}"/>
              </c:ext>
            </c:extLst>
          </c:dPt>
          <c:dPt>
            <c:idx val="2"/>
            <c:invertIfNegative val="0"/>
            <c:bubble3D val="0"/>
            <c:spPr>
              <a:solidFill>
                <a:srgbClr val="E0F99C"/>
              </a:solidFill>
            </c:spPr>
            <c:extLst>
              <c:ext xmlns:c16="http://schemas.microsoft.com/office/drawing/2014/chart" uri="{C3380CC4-5D6E-409C-BE32-E72D297353CC}">
                <c16:uniqueId val="{00000005-8AD0-7649-8370-EFAAE522B349}"/>
              </c:ext>
            </c:extLst>
          </c:dPt>
          <c:cat>
            <c:strRef>
              <c:f>'BLANK- Project Pipeline Tracker'!$L$24:$L$26</c:f>
              <c:strCache>
                <c:ptCount val="3"/>
                <c:pt idx="0">
                  <c:v>INTERNAL</c:v>
                </c:pt>
                <c:pt idx="1">
                  <c:v>EXTERNAL</c:v>
                </c:pt>
                <c:pt idx="2">
                  <c:v>HYBRID</c:v>
                </c:pt>
              </c:strCache>
            </c:strRef>
          </c:cat>
          <c:val>
            <c:numRef>
              <c:f>'BLANK- Project Pipeline Tracker'!$M$24:$M$26</c:f>
              <c:numCache>
                <c:formatCode>0</c:formatCode>
                <c:ptCount val="3"/>
                <c:pt idx="0">
                  <c:v>0</c:v>
                </c:pt>
                <c:pt idx="1">
                  <c:v>0</c:v>
                </c:pt>
                <c:pt idx="2">
                  <c:v>0</c:v>
                </c:pt>
              </c:numCache>
            </c:numRef>
          </c:val>
          <c:extLst>
            <c:ext xmlns:c16="http://schemas.microsoft.com/office/drawing/2014/chart" uri="{C3380CC4-5D6E-409C-BE32-E72D297353CC}">
              <c16:uniqueId val="{00000006-8AD0-7649-8370-EFAAE522B349}"/>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ru-RU"/>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ru-RU"/>
          </a:p>
        </c:txPr>
        <c:crossAx val="74343168"/>
        <c:crosses val="autoZero"/>
        <c:crossBetween val="between"/>
      </c:valAx>
    </c:plotArea>
    <c:plotVisOnly val="1"/>
    <c:dispBlanksAs val="gap"/>
    <c:showDLblsOverMax val="0"/>
  </c:chart>
  <c:spPr>
    <a:noFill/>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PROJECT STAGE </a:t>
            </a:r>
            <a:r>
              <a:rPr lang="en-US" baseline="0">
                <a:latin typeface="Century Gothic" panose="020B0502020202020204" pitchFamily="34" charset="0"/>
              </a:rPr>
              <a:t>%</a:t>
            </a:r>
            <a:endParaRPr lang="en-US">
              <a:latin typeface="Century Gothic" panose="020B0502020202020204" pitchFamily="34" charset="0"/>
            </a:endParaRPr>
          </a:p>
        </c:rich>
      </c:tx>
      <c:layout>
        <c:manualLayout>
          <c:xMode val="edge"/>
          <c:yMode val="edge"/>
          <c:x val="1.5457575812176789E-2"/>
          <c:y val="1.8633540372670808E-2"/>
        </c:manualLayout>
      </c:layout>
      <c:overlay val="0"/>
    </c:title>
    <c:autoTitleDeleted val="0"/>
    <c:plotArea>
      <c:layout>
        <c:manualLayout>
          <c:layoutTarget val="inner"/>
          <c:xMode val="edge"/>
          <c:yMode val="edge"/>
          <c:x val="5.7973962984008441E-2"/>
          <c:y val="0.1722702596957989"/>
          <c:w val="0.52967079984847254"/>
          <c:h val="0.76588423729642485"/>
        </c:manualLayout>
      </c:layout>
      <c:pieChart>
        <c:varyColors val="1"/>
        <c:ser>
          <c:idx val="1"/>
          <c:order val="0"/>
          <c:dPt>
            <c:idx val="0"/>
            <c:bubble3D val="0"/>
            <c:spPr>
              <a:solidFill>
                <a:schemeClr val="accent4">
                  <a:lumMod val="20000"/>
                  <a:lumOff val="80000"/>
                </a:schemeClr>
              </a:solidFill>
            </c:spPr>
            <c:extLst>
              <c:ext xmlns:c16="http://schemas.microsoft.com/office/drawing/2014/chart" uri="{C3380CC4-5D6E-409C-BE32-E72D297353CC}">
                <c16:uniqueId val="{00000001-497F-9147-9296-7E12A9E6404E}"/>
              </c:ext>
            </c:extLst>
          </c:dPt>
          <c:dPt>
            <c:idx val="1"/>
            <c:bubble3D val="0"/>
            <c:spPr>
              <a:solidFill>
                <a:schemeClr val="accent4">
                  <a:lumMod val="40000"/>
                  <a:lumOff val="60000"/>
                </a:schemeClr>
              </a:solidFill>
            </c:spPr>
            <c:extLst>
              <c:ext xmlns:c16="http://schemas.microsoft.com/office/drawing/2014/chart" uri="{C3380CC4-5D6E-409C-BE32-E72D297353CC}">
                <c16:uniqueId val="{00000003-497F-9147-9296-7E12A9E6404E}"/>
              </c:ext>
            </c:extLst>
          </c:dPt>
          <c:dPt>
            <c:idx val="2"/>
            <c:bubble3D val="0"/>
            <c:spPr>
              <a:solidFill>
                <a:schemeClr val="accent4">
                  <a:lumMod val="60000"/>
                  <a:lumOff val="40000"/>
                </a:schemeClr>
              </a:solidFill>
            </c:spPr>
            <c:extLst>
              <c:ext xmlns:c16="http://schemas.microsoft.com/office/drawing/2014/chart" uri="{C3380CC4-5D6E-409C-BE32-E72D297353CC}">
                <c16:uniqueId val="{00000005-497F-9147-9296-7E12A9E6404E}"/>
              </c:ext>
            </c:extLst>
          </c:dPt>
          <c:dPt>
            <c:idx val="3"/>
            <c:bubble3D val="0"/>
            <c:spPr>
              <a:solidFill>
                <a:schemeClr val="accent4"/>
              </a:solidFill>
            </c:spPr>
            <c:extLst>
              <c:ext xmlns:c16="http://schemas.microsoft.com/office/drawing/2014/chart" uri="{C3380CC4-5D6E-409C-BE32-E72D297353CC}">
                <c16:uniqueId val="{00000007-497F-9147-9296-7E12A9E6404E}"/>
              </c:ext>
            </c:extLst>
          </c:dPt>
          <c:dPt>
            <c:idx val="4"/>
            <c:bubble3D val="0"/>
            <c:spPr>
              <a:solidFill>
                <a:schemeClr val="accent4">
                  <a:lumMod val="75000"/>
                </a:schemeClr>
              </a:solidFill>
            </c:spPr>
            <c:extLst>
              <c:ext xmlns:c16="http://schemas.microsoft.com/office/drawing/2014/chart" uri="{C3380CC4-5D6E-409C-BE32-E72D297353CC}">
                <c16:uniqueId val="{00000009-497F-9147-9296-7E12A9E6404E}"/>
              </c:ext>
            </c:extLst>
          </c:dPt>
          <c:dPt>
            <c:idx val="5"/>
            <c:bubble3D val="0"/>
            <c:spPr>
              <a:solidFill>
                <a:schemeClr val="accent4">
                  <a:lumMod val="50000"/>
                </a:schemeClr>
              </a:solidFill>
            </c:spPr>
            <c:extLst>
              <c:ext xmlns:c16="http://schemas.microsoft.com/office/drawing/2014/chart" uri="{C3380CC4-5D6E-409C-BE32-E72D297353CC}">
                <c16:uniqueId val="{0000000B-497F-9147-9296-7E12A9E6404E}"/>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Project Pipeline Tracker'!$D$24:$D$29</c:f>
              <c:strCache>
                <c:ptCount val="6"/>
                <c:pt idx="0">
                  <c:v>Research</c:v>
                </c:pt>
                <c:pt idx="1">
                  <c:v>Approval</c:v>
                </c:pt>
                <c:pt idx="2">
                  <c:v>Develop</c:v>
                </c:pt>
                <c:pt idx="3">
                  <c:v>Test</c:v>
                </c:pt>
                <c:pt idx="4">
                  <c:v>Execute</c:v>
                </c:pt>
                <c:pt idx="5">
                  <c:v>Launch</c:v>
                </c:pt>
              </c:strCache>
            </c:strRef>
          </c:cat>
          <c:val>
            <c:numRef>
              <c:f>'BLANK- Project Pipeline Tracker'!$E$24:$E$29</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497F-9147-9296-7E12A9E6404E}"/>
            </c:ext>
          </c:extLst>
        </c:ser>
        <c:ser>
          <c:idx val="0"/>
          <c:order val="1"/>
          <c:dPt>
            <c:idx val="0"/>
            <c:bubble3D val="0"/>
            <c:spPr>
              <a:solidFill>
                <a:srgbClr val="81D6F0"/>
              </a:solidFill>
            </c:spPr>
            <c:extLst>
              <c:ext xmlns:c16="http://schemas.microsoft.com/office/drawing/2014/chart" uri="{C3380CC4-5D6E-409C-BE32-E72D297353CC}">
                <c16:uniqueId val="{0000000E-497F-9147-9296-7E12A9E6404E}"/>
              </c:ext>
            </c:extLst>
          </c:dPt>
          <c:dPt>
            <c:idx val="1"/>
            <c:bubble3D val="0"/>
            <c:spPr>
              <a:solidFill>
                <a:srgbClr val="92D050"/>
              </a:solidFill>
            </c:spPr>
            <c:extLst>
              <c:ext xmlns:c16="http://schemas.microsoft.com/office/drawing/2014/chart" uri="{C3380CC4-5D6E-409C-BE32-E72D297353CC}">
                <c16:uniqueId val="{00000010-497F-9147-9296-7E12A9E6404E}"/>
              </c:ext>
            </c:extLst>
          </c:dPt>
          <c:dPt>
            <c:idx val="2"/>
            <c:bubble3D val="0"/>
            <c:spPr>
              <a:solidFill>
                <a:srgbClr val="00BD32"/>
              </a:solidFill>
            </c:spPr>
            <c:extLst>
              <c:ext xmlns:c16="http://schemas.microsoft.com/office/drawing/2014/chart" uri="{C3380CC4-5D6E-409C-BE32-E72D297353CC}">
                <c16:uniqueId val="{00000012-497F-9147-9296-7E12A9E6404E}"/>
              </c:ext>
            </c:extLst>
          </c:dPt>
          <c:dPt>
            <c:idx val="3"/>
            <c:bubble3D val="0"/>
            <c:spPr>
              <a:solidFill>
                <a:schemeClr val="accent4"/>
              </a:solidFill>
            </c:spPr>
            <c:extLst>
              <c:ext xmlns:c16="http://schemas.microsoft.com/office/drawing/2014/chart" uri="{C3380CC4-5D6E-409C-BE32-E72D297353CC}">
                <c16:uniqueId val="{00000014-497F-9147-9296-7E12A9E6404E}"/>
              </c:ext>
            </c:extLst>
          </c:dPt>
          <c:dPt>
            <c:idx val="4"/>
            <c:bubble3D val="0"/>
            <c:spPr>
              <a:solidFill>
                <a:srgbClr val="D2D2D2"/>
              </a:solidFill>
            </c:spPr>
            <c:extLst>
              <c:ext xmlns:c16="http://schemas.microsoft.com/office/drawing/2014/chart" uri="{C3380CC4-5D6E-409C-BE32-E72D297353CC}">
                <c16:uniqueId val="{00000016-497F-9147-9296-7E12A9E6404E}"/>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ru-RU"/>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Project Pipeline Tracker'!$D$24:$D$29</c:f>
              <c:strCache>
                <c:ptCount val="6"/>
                <c:pt idx="0">
                  <c:v>Research</c:v>
                </c:pt>
                <c:pt idx="1">
                  <c:v>Approval</c:v>
                </c:pt>
                <c:pt idx="2">
                  <c:v>Develop</c:v>
                </c:pt>
                <c:pt idx="3">
                  <c:v>Test</c:v>
                </c:pt>
                <c:pt idx="4">
                  <c:v>Execute</c:v>
                </c:pt>
                <c:pt idx="5">
                  <c:v>Launch</c:v>
                </c:pt>
              </c:strCache>
            </c:strRef>
          </c:cat>
          <c:val>
            <c:numRef>
              <c:f>'BLANK- Project Pipeline Tracker'!$E$24:$E$29</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7-497F-9147-9296-7E12A9E6404E}"/>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0.67929553264604792"/>
          <c:y val="0.46424463246442021"/>
          <c:w val="0.31365979381443304"/>
          <c:h val="0.45811561598278477"/>
        </c:manualLayout>
      </c:layout>
      <c:overlay val="0"/>
      <c:txPr>
        <a:bodyPr/>
        <a:lstStyle/>
        <a:p>
          <a:pPr>
            <a:defRPr sz="1400">
              <a:latin typeface="Century Gothic" panose="020B0502020202020204" pitchFamily="34" charset="0"/>
            </a:defRPr>
          </a:pPr>
          <a:endParaRPr lang="ru-RU"/>
        </a:p>
      </c:txPr>
    </c:legend>
    <c:plotVisOnly val="1"/>
    <c:dispBlanksAs val="gap"/>
    <c:showDLblsOverMax val="0"/>
  </c:chart>
  <c:spPr>
    <a:noFill/>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https://bit.ly/3x2ohK3" TargetMode="Externa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3.xml"/><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4</xdr:col>
      <xdr:colOff>698500</xdr:colOff>
      <xdr:row>5</xdr:row>
      <xdr:rowOff>0</xdr:rowOff>
    </xdr:from>
    <xdr:to>
      <xdr:col>9</xdr:col>
      <xdr:colOff>533400</xdr:colOff>
      <xdr:row>5</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673100</xdr:colOff>
      <xdr:row>5</xdr:row>
      <xdr:rowOff>1917700</xdr:rowOff>
    </xdr:from>
    <xdr:to>
      <xdr:col>14</xdr:col>
      <xdr:colOff>88900</xdr:colOff>
      <xdr:row>5</xdr:row>
      <xdr:rowOff>4089400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8</xdr:col>
      <xdr:colOff>279400</xdr:colOff>
      <xdr:row>1</xdr:row>
      <xdr:rowOff>0</xdr:rowOff>
    </xdr:to>
    <xdr:pic>
      <xdr:nvPicPr>
        <xdr:cNvPr id="8" name="Picture 7">
          <a:hlinkClick xmlns:r="http://schemas.openxmlformats.org/officeDocument/2006/relationships" r:id="rId3"/>
          <a:extLst>
            <a:ext uri="{FF2B5EF4-FFF2-40B4-BE49-F238E27FC236}">
              <a16:creationId xmlns:a16="http://schemas.microsoft.com/office/drawing/2014/main" id="{C805E796-3723-704E-9278-4B1A326CB211}"/>
            </a:ext>
          </a:extLst>
        </xdr:cNvPr>
        <xdr:cNvPicPr>
          <a:picLocks noChangeAspect="1"/>
        </xdr:cNvPicPr>
      </xdr:nvPicPr>
      <xdr:blipFill>
        <a:blip xmlns:r="http://schemas.openxmlformats.org/officeDocument/2006/relationships" r:embed="rId4"/>
        <a:stretch>
          <a:fillRect/>
        </a:stretch>
      </xdr:blipFill>
      <xdr:spPr>
        <a:xfrm>
          <a:off x="0" y="0"/>
          <a:ext cx="10045700" cy="2501900"/>
        </a:xfrm>
        <a:prstGeom prst="rect">
          <a:avLst/>
        </a:prstGeom>
      </xdr:spPr>
    </xdr:pic>
    <xdr:clientData/>
  </xdr:twoCellAnchor>
  <xdr:twoCellAnchor>
    <xdr:from>
      <xdr:col>1</xdr:col>
      <xdr:colOff>0</xdr:colOff>
      <xdr:row>5</xdr:row>
      <xdr:rowOff>0</xdr:rowOff>
    </xdr:from>
    <xdr:to>
      <xdr:col>4</xdr:col>
      <xdr:colOff>495300</xdr:colOff>
      <xdr:row>5</xdr:row>
      <xdr:rowOff>4089400</xdr:rowOff>
    </xdr:to>
    <xdr:graphicFrame macro="">
      <xdr:nvGraphicFramePr>
        <xdr:cNvPr id="9" name="Chart 8">
          <a:extLst>
            <a:ext uri="{FF2B5EF4-FFF2-40B4-BE49-F238E27FC236}">
              <a16:creationId xmlns:a16="http://schemas.microsoft.com/office/drawing/2014/main" id="{0207360A-8864-CB4C-8A28-89606057B2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419100</xdr:colOff>
      <xdr:row>4</xdr:row>
      <xdr:rowOff>0</xdr:rowOff>
    </xdr:from>
    <xdr:to>
      <xdr:col>9</xdr:col>
      <xdr:colOff>254000</xdr:colOff>
      <xdr:row>4</xdr:row>
      <xdr:rowOff>4089400</xdr:rowOff>
    </xdr:to>
    <xdr:graphicFrame macro="">
      <xdr:nvGraphicFramePr>
        <xdr:cNvPr id="2" name="Chart 1">
          <a:extLst>
            <a:ext uri="{FF2B5EF4-FFF2-40B4-BE49-F238E27FC236}">
              <a16:creationId xmlns:a16="http://schemas.microsoft.com/office/drawing/2014/main" id="{E37CE2F2-B6C2-6A40-82D0-9DA2211CCE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673100</xdr:colOff>
      <xdr:row>4</xdr:row>
      <xdr:rowOff>1917700</xdr:rowOff>
    </xdr:from>
    <xdr:to>
      <xdr:col>14</xdr:col>
      <xdr:colOff>88900</xdr:colOff>
      <xdr:row>4</xdr:row>
      <xdr:rowOff>4089400</xdr:rowOff>
    </xdr:to>
    <xdr:graphicFrame macro="">
      <xdr:nvGraphicFramePr>
        <xdr:cNvPr id="3" name="Chart 2">
          <a:extLst>
            <a:ext uri="{FF2B5EF4-FFF2-40B4-BE49-F238E27FC236}">
              <a16:creationId xmlns:a16="http://schemas.microsoft.com/office/drawing/2014/main" id="{65833A9E-2644-6C4A-8AE2-2686A5DD54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xdr:row>
      <xdr:rowOff>0</xdr:rowOff>
    </xdr:from>
    <xdr:to>
      <xdr:col>4</xdr:col>
      <xdr:colOff>38100</xdr:colOff>
      <xdr:row>4</xdr:row>
      <xdr:rowOff>4089400</xdr:rowOff>
    </xdr:to>
    <xdr:graphicFrame macro="">
      <xdr:nvGraphicFramePr>
        <xdr:cNvPr id="5" name="Chart 4">
          <a:extLst>
            <a:ext uri="{FF2B5EF4-FFF2-40B4-BE49-F238E27FC236}">
              <a16:creationId xmlns:a16="http://schemas.microsoft.com/office/drawing/2014/main" id="{2A6E62AA-1B02-EA42-BB19-5814EA917C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660400</xdr:colOff>
      <xdr:row>4</xdr:row>
      <xdr:rowOff>76200</xdr:rowOff>
    </xdr:from>
    <xdr:to>
      <xdr:col>12</xdr:col>
      <xdr:colOff>12700</xdr:colOff>
      <xdr:row>4</xdr:row>
      <xdr:rowOff>800100</xdr:rowOff>
    </xdr:to>
    <xdr:sp macro="" textlink="">
      <xdr:nvSpPr>
        <xdr:cNvPr id="6" name="TextBox 5">
          <a:extLst>
            <a:ext uri="{FF2B5EF4-FFF2-40B4-BE49-F238E27FC236}">
              <a16:creationId xmlns:a16="http://schemas.microsoft.com/office/drawing/2014/main" id="{47D425AB-45D9-AD48-8F5B-90DEA257EDFD}"/>
            </a:ext>
          </a:extLst>
        </xdr:cNvPr>
        <xdr:cNvSpPr txBox="1"/>
      </xdr:nvSpPr>
      <xdr:spPr>
        <a:xfrm>
          <a:off x="9753600" y="1536700"/>
          <a:ext cx="4622800" cy="723900"/>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latin typeface="Century Gothic" panose="020B0502020202020204" pitchFamily="34" charset="0"/>
            </a:rPr>
            <a:t>Enter DASHBOARD DATA in the tables beginning at row 10.  </a:t>
          </a:r>
        </a:p>
        <a:p>
          <a:r>
            <a:rPr lang="en-US" sz="1200">
              <a:latin typeface="Century Gothic" panose="020B0502020202020204" pitchFamily="34" charset="0"/>
            </a:rPr>
            <a:t>Dashboard graphics will automatically populate.  </a:t>
          </a:r>
        </a:p>
        <a:p>
          <a:r>
            <a:rPr lang="en-US" sz="1200">
              <a:latin typeface="Century Gothic" panose="020B0502020202020204" pitchFamily="34" charset="0"/>
            </a:rPr>
            <a:t>User to complete non-shaded cells only. </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Distributed-Team-Meeting-Planner10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Leads-and-Opportunities-Tracking-Template2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it.ly/3x2ohK3"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08"/>
  <sheetViews>
    <sheetView showGridLines="0" tabSelected="1" workbookViewId="0">
      <pane ySplit="1" topLeftCell="A2" activePane="bottomLeft" state="frozen"/>
      <selection pane="bottomLeft" activeCell="B33" sqref="B33:O33"/>
    </sheetView>
  </sheetViews>
  <sheetFormatPr defaultColWidth="11" defaultRowHeight="12.5" x14ac:dyDescent="0.25"/>
  <cols>
    <col min="1" max="1" width="3.33203125" style="6" customWidth="1"/>
    <col min="2" max="2" width="10.83203125" style="6" customWidth="1"/>
    <col min="3" max="3" width="39.83203125" style="6" customWidth="1"/>
    <col min="4" max="10" width="14.83203125" style="6" customWidth="1"/>
    <col min="11" max="11" width="11.83203125" style="6" customWidth="1"/>
    <col min="12" max="13" width="12.83203125" style="6" customWidth="1"/>
    <col min="14" max="14" width="10.83203125" style="6" customWidth="1"/>
    <col min="15" max="15" width="25.83203125" style="6" customWidth="1"/>
    <col min="16" max="16" width="3.33203125" style="6" customWidth="1"/>
    <col min="17" max="17" width="12.83203125" style="6" customWidth="1"/>
    <col min="18" max="18" width="3.33203125" style="6" customWidth="1"/>
    <col min="19" max="19" width="12.83203125" style="6" customWidth="1"/>
    <col min="20" max="20" width="3.33203125" style="6" customWidth="1"/>
    <col min="21" max="21" width="10.83203125" style="6" customWidth="1"/>
    <col min="22" max="22" width="3.33203125" style="6" customWidth="1"/>
    <col min="23" max="16384" width="11" style="6"/>
  </cols>
  <sheetData>
    <row r="1" spans="1:257" customFormat="1" ht="197" customHeight="1" x14ac:dyDescent="0.35">
      <c r="B1" s="34"/>
    </row>
    <row r="2" spans="1:257" s="11" customFormat="1" ht="42" customHeight="1" x14ac:dyDescent="0.35">
      <c r="B2" s="37" t="s">
        <v>61</v>
      </c>
    </row>
    <row r="3" spans="1:257" s="19" customFormat="1" ht="25" customHeight="1" x14ac:dyDescent="0.35">
      <c r="A3" s="16"/>
      <c r="B3" s="84" t="s">
        <v>18</v>
      </c>
      <c r="C3" s="84"/>
      <c r="D3" s="84"/>
      <c r="E3" s="84"/>
      <c r="F3" s="17" t="s">
        <v>10</v>
      </c>
      <c r="G3" s="18" t="s">
        <v>0</v>
      </c>
      <c r="H3" s="17" t="s">
        <v>46</v>
      </c>
      <c r="I3" s="17" t="s">
        <v>9</v>
      </c>
      <c r="J3" s="17" t="s">
        <v>48</v>
      </c>
      <c r="K3" s="87" t="s">
        <v>49</v>
      </c>
      <c r="L3" s="87"/>
      <c r="O3" s="16"/>
      <c r="P3" s="16"/>
      <c r="Q3" s="16"/>
      <c r="R3" s="16"/>
      <c r="S3" s="16"/>
      <c r="T3" s="16"/>
      <c r="U3" s="16"/>
      <c r="V3" s="16"/>
      <c r="W3" s="16"/>
      <c r="X3" s="16"/>
      <c r="Y3" s="16"/>
      <c r="Z3" s="16"/>
      <c r="AA3" s="16"/>
      <c r="AB3" s="16"/>
      <c r="AC3" s="16"/>
      <c r="AD3" s="16"/>
      <c r="AE3" s="16"/>
      <c r="AF3" s="16"/>
      <c r="AG3" s="16"/>
    </row>
    <row r="4" spans="1:257" ht="35" customHeight="1" thickBot="1" x14ac:dyDescent="0.3">
      <c r="A4" s="1"/>
      <c r="B4" s="80"/>
      <c r="C4" s="81"/>
      <c r="D4" s="81"/>
      <c r="E4" s="82"/>
      <c r="F4" s="36" t="s">
        <v>11</v>
      </c>
      <c r="G4" s="72" t="s">
        <v>17</v>
      </c>
      <c r="H4" s="67">
        <f>E30</f>
        <v>3</v>
      </c>
      <c r="I4" s="68">
        <f>IFERROR(F30/F31,"0")</f>
        <v>0.27272727272727271</v>
      </c>
      <c r="J4" s="70">
        <f>I30</f>
        <v>1</v>
      </c>
      <c r="K4" s="88">
        <f>IFERROR(AVERAGEIF(K11:K21,"&lt;&gt;0"),"")</f>
        <v>78</v>
      </c>
      <c r="L4" s="89"/>
      <c r="O4" s="1"/>
      <c r="P4" s="1"/>
      <c r="Q4" s="1"/>
      <c r="R4" s="1"/>
      <c r="S4" s="1"/>
      <c r="T4" s="1"/>
      <c r="U4" s="1"/>
      <c r="V4" s="1"/>
      <c r="W4" s="1"/>
      <c r="X4" s="1"/>
      <c r="Y4" s="1"/>
      <c r="Z4" s="1"/>
      <c r="AA4" s="1"/>
      <c r="AB4" s="1"/>
      <c r="AC4" s="1"/>
      <c r="AD4" s="1"/>
      <c r="AE4" s="1"/>
      <c r="AF4" s="1"/>
      <c r="AG4" s="1"/>
    </row>
    <row r="5" spans="1:257"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ht="323" customHeight="1" x14ac:dyDescent="0.25">
      <c r="A6" s="1"/>
      <c r="B6" s="1"/>
      <c r="C6" s="9"/>
      <c r="D6" s="9"/>
      <c r="E6" s="9"/>
      <c r="F6" s="9"/>
      <c r="G6" s="9"/>
      <c r="H6" s="9"/>
      <c r="I6" s="9"/>
      <c r="J6" s="9"/>
      <c r="K6" s="9"/>
      <c r="L6" s="9"/>
      <c r="M6" s="9"/>
      <c r="N6" s="9"/>
      <c r="O6" s="9"/>
      <c r="P6" s="1"/>
      <c r="Q6" s="9"/>
      <c r="R6" s="1"/>
      <c r="S6" s="9"/>
      <c r="T6" s="1"/>
      <c r="U6" s="9"/>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35" customHeight="1" x14ac:dyDescent="0.25">
      <c r="A8" s="1"/>
      <c r="B8" s="86" t="s">
        <v>12</v>
      </c>
      <c r="C8" s="86"/>
      <c r="D8" s="86"/>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ht="25" customHeight="1" x14ac:dyDescent="0.25">
      <c r="A9" s="1"/>
      <c r="B9" s="85" t="s">
        <v>19</v>
      </c>
      <c r="C9" s="85"/>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7" s="11" customFormat="1" ht="35" customHeight="1" x14ac:dyDescent="0.35">
      <c r="A10" s="10"/>
      <c r="B10" s="14" t="s">
        <v>20</v>
      </c>
      <c r="C10" s="14" t="s">
        <v>21</v>
      </c>
      <c r="D10" s="61" t="s">
        <v>15</v>
      </c>
      <c r="E10" s="58" t="s">
        <v>39</v>
      </c>
      <c r="F10" s="55" t="s">
        <v>40</v>
      </c>
      <c r="G10" s="54" t="s">
        <v>41</v>
      </c>
      <c r="H10" s="53" t="s">
        <v>42</v>
      </c>
      <c r="I10" s="52" t="s">
        <v>43</v>
      </c>
      <c r="J10" s="65" t="s">
        <v>44</v>
      </c>
      <c r="K10" s="64" t="s">
        <v>45</v>
      </c>
      <c r="L10" s="14" t="s">
        <v>35</v>
      </c>
      <c r="M10" s="14" t="s">
        <v>0</v>
      </c>
      <c r="N10" s="14" t="s">
        <v>22</v>
      </c>
      <c r="O10" s="14" t="s">
        <v>1</v>
      </c>
      <c r="P10" s="10"/>
      <c r="Q10" s="14" t="s">
        <v>35</v>
      </c>
      <c r="R10" s="10"/>
      <c r="S10" s="14" t="s">
        <v>0</v>
      </c>
      <c r="T10" s="10"/>
      <c r="U10" s="14" t="s">
        <v>22</v>
      </c>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row>
    <row r="11" spans="1:257" s="8" customFormat="1" ht="23" customHeight="1" x14ac:dyDescent="0.35">
      <c r="A11" s="7"/>
      <c r="B11" s="3">
        <v>1</v>
      </c>
      <c r="C11" s="2" t="s">
        <v>50</v>
      </c>
      <c r="D11" s="62">
        <v>46389</v>
      </c>
      <c r="E11" s="59">
        <v>46395</v>
      </c>
      <c r="F11" s="56">
        <v>46402</v>
      </c>
      <c r="G11" s="56">
        <v>46414</v>
      </c>
      <c r="H11" s="56">
        <v>46418</v>
      </c>
      <c r="I11" s="56">
        <v>46438</v>
      </c>
      <c r="J11" s="62">
        <v>46446</v>
      </c>
      <c r="K11" s="66">
        <f>IF(J11=0,0,J11-D11)</f>
        <v>57</v>
      </c>
      <c r="L11" s="2" t="s">
        <v>34</v>
      </c>
      <c r="M11" s="43" t="s">
        <v>3</v>
      </c>
      <c r="N11" s="2" t="s">
        <v>25</v>
      </c>
      <c r="O11" s="2"/>
      <c r="P11" s="21"/>
      <c r="Q11" s="44" t="s">
        <v>30</v>
      </c>
      <c r="R11" s="21"/>
      <c r="S11" s="20" t="s">
        <v>7</v>
      </c>
      <c r="T11" s="7"/>
      <c r="U11" s="38" t="s">
        <v>23</v>
      </c>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row>
    <row r="12" spans="1:257" s="8" customFormat="1" ht="23" customHeight="1" x14ac:dyDescent="0.35">
      <c r="A12" s="7"/>
      <c r="B12" s="3">
        <v>2</v>
      </c>
      <c r="C12" s="4" t="s">
        <v>51</v>
      </c>
      <c r="D12" s="63">
        <v>46391</v>
      </c>
      <c r="E12" s="60">
        <v>46398</v>
      </c>
      <c r="F12" s="57">
        <v>46405</v>
      </c>
      <c r="G12" s="57">
        <v>46422</v>
      </c>
      <c r="H12" s="57">
        <v>46436</v>
      </c>
      <c r="I12" s="57"/>
      <c r="J12" s="63"/>
      <c r="K12" s="66">
        <f t="shared" ref="K12:K21" si="0">IF(J12=0,0,J12-D12)</f>
        <v>0</v>
      </c>
      <c r="L12" s="3" t="s">
        <v>36</v>
      </c>
      <c r="M12" s="73" t="s">
        <v>5</v>
      </c>
      <c r="N12" s="3" t="s">
        <v>24</v>
      </c>
      <c r="O12" s="2"/>
      <c r="P12" s="21"/>
      <c r="Q12" s="45" t="s">
        <v>31</v>
      </c>
      <c r="R12" s="21"/>
      <c r="S12" s="3" t="s">
        <v>5</v>
      </c>
      <c r="T12" s="7"/>
      <c r="U12" s="39" t="s">
        <v>24</v>
      </c>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3" customHeight="1" x14ac:dyDescent="0.35">
      <c r="A13" s="7"/>
      <c r="B13" s="3">
        <v>3</v>
      </c>
      <c r="C13" s="4" t="s">
        <v>52</v>
      </c>
      <c r="D13" s="63">
        <v>46394</v>
      </c>
      <c r="E13" s="60">
        <v>46398</v>
      </c>
      <c r="F13" s="57">
        <v>46415</v>
      </c>
      <c r="G13" s="57">
        <v>46418</v>
      </c>
      <c r="H13" s="57"/>
      <c r="I13" s="57"/>
      <c r="J13" s="63"/>
      <c r="K13" s="66">
        <f t="shared" si="0"/>
        <v>0</v>
      </c>
      <c r="L13" s="3" t="s">
        <v>32</v>
      </c>
      <c r="M13" s="73" t="s">
        <v>5</v>
      </c>
      <c r="N13" s="3" t="s">
        <v>24</v>
      </c>
      <c r="O13" s="2"/>
      <c r="P13" s="21"/>
      <c r="Q13" s="46" t="s">
        <v>32</v>
      </c>
      <c r="R13" s="21"/>
      <c r="S13" s="3" t="s">
        <v>3</v>
      </c>
      <c r="T13" s="7"/>
      <c r="U13" s="40" t="s">
        <v>25</v>
      </c>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3" customHeight="1" x14ac:dyDescent="0.35">
      <c r="A14" s="7"/>
      <c r="B14" s="3">
        <v>4</v>
      </c>
      <c r="C14" s="12" t="s">
        <v>53</v>
      </c>
      <c r="D14" s="63">
        <v>46397</v>
      </c>
      <c r="E14" s="60">
        <v>46402</v>
      </c>
      <c r="F14" s="57">
        <v>46440</v>
      </c>
      <c r="G14" s="57"/>
      <c r="H14" s="57"/>
      <c r="I14" s="57"/>
      <c r="J14" s="63"/>
      <c r="K14" s="66">
        <f t="shared" si="0"/>
        <v>0</v>
      </c>
      <c r="L14" s="3" t="s">
        <v>31</v>
      </c>
      <c r="M14" s="73" t="s">
        <v>5</v>
      </c>
      <c r="N14" s="3" t="s">
        <v>23</v>
      </c>
      <c r="O14" s="2"/>
      <c r="P14" s="21"/>
      <c r="Q14" s="47" t="s">
        <v>36</v>
      </c>
      <c r="R14" s="21"/>
      <c r="S14" s="12" t="s">
        <v>8</v>
      </c>
      <c r="T14" s="7"/>
      <c r="U14" s="12"/>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3" customHeight="1" x14ac:dyDescent="0.25">
      <c r="A15" s="7"/>
      <c r="B15" s="3">
        <v>5</v>
      </c>
      <c r="C15" s="4" t="s">
        <v>54</v>
      </c>
      <c r="D15" s="63">
        <v>46400</v>
      </c>
      <c r="E15" s="60">
        <v>46407</v>
      </c>
      <c r="F15" s="57"/>
      <c r="G15" s="57"/>
      <c r="H15" s="57"/>
      <c r="I15" s="57"/>
      <c r="J15" s="63"/>
      <c r="K15" s="66">
        <f t="shared" si="0"/>
        <v>0</v>
      </c>
      <c r="L15" s="3" t="s">
        <v>30</v>
      </c>
      <c r="M15" s="73" t="s">
        <v>7</v>
      </c>
      <c r="N15" s="3" t="s">
        <v>23</v>
      </c>
      <c r="O15" s="2"/>
      <c r="P15" s="7"/>
      <c r="Q15" s="48" t="s">
        <v>33</v>
      </c>
      <c r="R15" s="7"/>
      <c r="S15" s="12" t="s">
        <v>6</v>
      </c>
      <c r="T15" s="7"/>
      <c r="U15" s="9"/>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3" customHeight="1" x14ac:dyDescent="0.25">
      <c r="A16" s="7"/>
      <c r="B16" s="3">
        <v>6</v>
      </c>
      <c r="C16" s="4" t="s">
        <v>55</v>
      </c>
      <c r="D16" s="63">
        <v>46403</v>
      </c>
      <c r="E16" s="60">
        <v>46416</v>
      </c>
      <c r="F16" s="57">
        <v>46432</v>
      </c>
      <c r="G16" s="57"/>
      <c r="H16" s="57"/>
      <c r="I16" s="57"/>
      <c r="J16" s="63"/>
      <c r="K16" s="66">
        <f t="shared" si="0"/>
        <v>0</v>
      </c>
      <c r="L16" s="3" t="s">
        <v>31</v>
      </c>
      <c r="M16" s="73" t="s">
        <v>8</v>
      </c>
      <c r="N16" s="3" t="s">
        <v>23</v>
      </c>
      <c r="O16" s="2"/>
      <c r="P16" s="7"/>
      <c r="Q16" s="49" t="s">
        <v>34</v>
      </c>
      <c r="R16" s="7"/>
      <c r="S16" s="69" t="s">
        <v>47</v>
      </c>
      <c r="T16" s="7"/>
      <c r="U16" s="9"/>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s="8" customFormat="1" ht="23" customHeight="1" x14ac:dyDescent="0.25">
      <c r="A17" s="7"/>
      <c r="B17" s="3">
        <v>7</v>
      </c>
      <c r="C17" s="13" t="s">
        <v>56</v>
      </c>
      <c r="D17" s="63">
        <v>46406</v>
      </c>
      <c r="E17" s="59">
        <v>46419</v>
      </c>
      <c r="F17" s="56">
        <v>46429</v>
      </c>
      <c r="G17" s="56">
        <v>46439</v>
      </c>
      <c r="H17" s="56"/>
      <c r="I17" s="56"/>
      <c r="J17" s="62"/>
      <c r="K17" s="66">
        <f t="shared" si="0"/>
        <v>0</v>
      </c>
      <c r="L17" s="3" t="s">
        <v>32</v>
      </c>
      <c r="M17" s="73" t="s">
        <v>6</v>
      </c>
      <c r="N17" s="3" t="s">
        <v>24</v>
      </c>
      <c r="O17" s="2"/>
      <c r="P17" s="7"/>
      <c r="Q17" s="9"/>
      <c r="R17" s="7"/>
      <c r="S17" s="9"/>
      <c r="T17" s="7"/>
      <c r="U17" s="9"/>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row>
    <row r="18" spans="1:257" s="8" customFormat="1" ht="23" customHeight="1" x14ac:dyDescent="0.25">
      <c r="A18" s="7"/>
      <c r="B18" s="3">
        <v>8</v>
      </c>
      <c r="C18" s="13" t="s">
        <v>57</v>
      </c>
      <c r="D18" s="63">
        <v>46409</v>
      </c>
      <c r="E18" s="59">
        <v>46427</v>
      </c>
      <c r="F18" s="56">
        <v>46437</v>
      </c>
      <c r="G18" s="56">
        <v>46443</v>
      </c>
      <c r="H18" s="56">
        <v>46455</v>
      </c>
      <c r="I18" s="56"/>
      <c r="J18" s="62"/>
      <c r="K18" s="66">
        <f t="shared" si="0"/>
        <v>0</v>
      </c>
      <c r="L18" s="3" t="s">
        <v>36</v>
      </c>
      <c r="M18" s="73" t="s">
        <v>47</v>
      </c>
      <c r="N18" s="3" t="s">
        <v>23</v>
      </c>
      <c r="O18" s="2"/>
      <c r="P18" s="7"/>
      <c r="Q18" s="9"/>
      <c r="R18" s="7"/>
      <c r="S18" s="9"/>
      <c r="T18" s="7"/>
      <c r="U18" s="9"/>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row>
    <row r="19" spans="1:257" s="8" customFormat="1" ht="23" customHeight="1" x14ac:dyDescent="0.25">
      <c r="A19" s="7"/>
      <c r="B19" s="3">
        <v>9</v>
      </c>
      <c r="C19" s="13" t="s">
        <v>58</v>
      </c>
      <c r="D19" s="63">
        <v>46412</v>
      </c>
      <c r="E19" s="59">
        <v>46423</v>
      </c>
      <c r="F19" s="56">
        <v>46433</v>
      </c>
      <c r="G19" s="56">
        <v>46443</v>
      </c>
      <c r="H19" s="56">
        <v>46446</v>
      </c>
      <c r="I19" s="56">
        <v>46460</v>
      </c>
      <c r="J19" s="62"/>
      <c r="K19" s="66">
        <f t="shared" si="0"/>
        <v>0</v>
      </c>
      <c r="L19" s="3" t="s">
        <v>33</v>
      </c>
      <c r="M19" s="73" t="s">
        <v>5</v>
      </c>
      <c r="N19" s="3" t="s">
        <v>25</v>
      </c>
      <c r="O19" s="2"/>
      <c r="P19" s="7"/>
      <c r="Q19" s="9"/>
      <c r="R19" s="7"/>
      <c r="S19" s="9"/>
      <c r="T19" s="7"/>
      <c r="U19" s="9"/>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row>
    <row r="20" spans="1:257" s="8" customFormat="1" ht="23" customHeight="1" x14ac:dyDescent="0.25">
      <c r="A20" s="7"/>
      <c r="B20" s="3">
        <v>10</v>
      </c>
      <c r="C20" s="13" t="s">
        <v>59</v>
      </c>
      <c r="D20" s="63">
        <v>46415</v>
      </c>
      <c r="E20" s="59">
        <v>46424</v>
      </c>
      <c r="F20" s="56">
        <v>46448</v>
      </c>
      <c r="G20" s="56">
        <v>46472</v>
      </c>
      <c r="H20" s="56">
        <v>46483</v>
      </c>
      <c r="I20" s="56">
        <v>46493</v>
      </c>
      <c r="J20" s="62">
        <v>46497</v>
      </c>
      <c r="K20" s="66">
        <f t="shared" si="0"/>
        <v>82</v>
      </c>
      <c r="L20" s="3" t="s">
        <v>34</v>
      </c>
      <c r="M20" s="73" t="s">
        <v>3</v>
      </c>
      <c r="N20" s="3" t="s">
        <v>24</v>
      </c>
      <c r="O20" s="2"/>
      <c r="P20" s="7"/>
      <c r="Q20" s="9"/>
      <c r="R20" s="7"/>
      <c r="S20" s="9"/>
      <c r="T20" s="7"/>
      <c r="U20" s="9"/>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row>
    <row r="21" spans="1:257" s="8" customFormat="1" ht="23" customHeight="1" x14ac:dyDescent="0.25">
      <c r="A21" s="7"/>
      <c r="B21" s="3">
        <v>11</v>
      </c>
      <c r="C21" s="13" t="s">
        <v>60</v>
      </c>
      <c r="D21" s="63">
        <v>46418</v>
      </c>
      <c r="E21" s="59">
        <v>46420</v>
      </c>
      <c r="F21" s="56">
        <v>46448</v>
      </c>
      <c r="G21" s="56">
        <v>46451</v>
      </c>
      <c r="H21" s="56">
        <v>46479</v>
      </c>
      <c r="I21" s="56">
        <v>46499</v>
      </c>
      <c r="J21" s="62">
        <v>46513</v>
      </c>
      <c r="K21" s="66">
        <f t="shared" si="0"/>
        <v>95</v>
      </c>
      <c r="L21" s="3" t="s">
        <v>34</v>
      </c>
      <c r="M21" s="73" t="s">
        <v>3</v>
      </c>
      <c r="N21" s="3" t="s">
        <v>23</v>
      </c>
      <c r="O21" s="2"/>
      <c r="P21" s="7"/>
      <c r="Q21" s="9"/>
      <c r="R21" s="7"/>
      <c r="S21" s="9"/>
      <c r="T21" s="7"/>
      <c r="U21" s="9"/>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row>
    <row r="22" spans="1:257"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ht="25" customHeight="1" x14ac:dyDescent="0.25">
      <c r="A23" s="1"/>
      <c r="D23" s="85" t="s">
        <v>38</v>
      </c>
      <c r="E23" s="85"/>
      <c r="F23" s="85"/>
      <c r="H23" s="85" t="s">
        <v>37</v>
      </c>
      <c r="I23" s="85"/>
      <c r="J23" s="85"/>
      <c r="K23" s="51"/>
      <c r="L23" s="83" t="s">
        <v>29</v>
      </c>
      <c r="M23" s="83"/>
      <c r="N23" s="83"/>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s="15" customFormat="1" ht="23" customHeight="1" x14ac:dyDescent="0.35">
      <c r="D24" s="32" t="s">
        <v>35</v>
      </c>
      <c r="E24" s="33" t="s">
        <v>13</v>
      </c>
      <c r="F24" s="33" t="s">
        <v>14</v>
      </c>
      <c r="H24" s="32" t="s">
        <v>0</v>
      </c>
      <c r="I24" s="33" t="s">
        <v>13</v>
      </c>
      <c r="J24" s="33" t="s">
        <v>14</v>
      </c>
      <c r="L24" s="32" t="s">
        <v>0</v>
      </c>
      <c r="M24" s="33" t="s">
        <v>13</v>
      </c>
      <c r="N24" s="33" t="s">
        <v>14</v>
      </c>
    </row>
    <row r="25" spans="1:257" s="15" customFormat="1" ht="23" customHeight="1" x14ac:dyDescent="0.35">
      <c r="D25" s="44" t="s">
        <v>30</v>
      </c>
      <c r="E25" s="26">
        <f>COUNTIF(L11:L21, "Research")</f>
        <v>1</v>
      </c>
      <c r="F25" s="27">
        <f>IFERROR(E25/E31,"")</f>
        <v>9.0909090909090912E-2</v>
      </c>
      <c r="H25" s="71" t="s">
        <v>7</v>
      </c>
      <c r="I25" s="26">
        <f>COUNTIF(M11:M21, "Not Started")</f>
        <v>1</v>
      </c>
      <c r="J25" s="27">
        <f>IFERROR(I25/I31,"")</f>
        <v>0.1</v>
      </c>
      <c r="L25" s="50" t="s">
        <v>26</v>
      </c>
      <c r="M25" s="26">
        <f>COUNTIF(N11:N21, "Internal")</f>
        <v>5</v>
      </c>
      <c r="N25" s="27">
        <f>IFERROR(M25/M28,"")</f>
        <v>0.45454545454545453</v>
      </c>
    </row>
    <row r="26" spans="1:257" s="15" customFormat="1" ht="23" customHeight="1" x14ac:dyDescent="0.35">
      <c r="D26" s="45" t="s">
        <v>31</v>
      </c>
      <c r="E26" s="26">
        <f>COUNTIF(L11:L21, "Approval")</f>
        <v>2</v>
      </c>
      <c r="F26" s="27">
        <f>IFERROR(E26/E31,"")</f>
        <v>0.18181818181818182</v>
      </c>
      <c r="H26" s="3" t="s">
        <v>5</v>
      </c>
      <c r="I26" s="26">
        <f>COUNTIF(M11:M21, "In Progress")</f>
        <v>4</v>
      </c>
      <c r="J26" s="27">
        <f>IFERROR(I26/I31,"")</f>
        <v>0.4</v>
      </c>
      <c r="L26" s="41" t="s">
        <v>27</v>
      </c>
      <c r="M26" s="26">
        <f>COUNTIF(N11:N21, "External")</f>
        <v>4</v>
      </c>
      <c r="N26" s="27">
        <f>IFERROR(M26/M28,"")</f>
        <v>0.36363636363636365</v>
      </c>
    </row>
    <row r="27" spans="1:257" s="15" customFormat="1" ht="23" customHeight="1" thickBot="1" x14ac:dyDescent="0.4">
      <c r="D27" s="46" t="s">
        <v>32</v>
      </c>
      <c r="E27" s="26">
        <f>COUNTIF(L11:L21, "Develop")</f>
        <v>2</v>
      </c>
      <c r="F27" s="27">
        <f>IFERROR(E27/E31,"")</f>
        <v>0.18181818181818182</v>
      </c>
      <c r="H27" s="22" t="s">
        <v>3</v>
      </c>
      <c r="I27" s="26">
        <f>COUNTIF(M11:M21, "Complete")</f>
        <v>3</v>
      </c>
      <c r="J27" s="27">
        <f>IFERROR(I27/I31,"")</f>
        <v>0.3</v>
      </c>
      <c r="L27" s="42" t="s">
        <v>28</v>
      </c>
      <c r="M27" s="28">
        <f>COUNTIF(N11:N21, "Hybrid")</f>
        <v>2</v>
      </c>
      <c r="N27" s="29">
        <f>IFERROR(M27/M28,"")</f>
        <v>0.18181818181818182</v>
      </c>
    </row>
    <row r="28" spans="1:257" s="15" customFormat="1" ht="23" customHeight="1" x14ac:dyDescent="0.35">
      <c r="D28" s="47" t="s">
        <v>36</v>
      </c>
      <c r="E28" s="26">
        <f>COUNTIF(L11:L21, "Test")</f>
        <v>2</v>
      </c>
      <c r="F28" s="27">
        <f>IFERROR(E28/E31,"")</f>
        <v>0.18181818181818182</v>
      </c>
      <c r="H28" s="23" t="s">
        <v>8</v>
      </c>
      <c r="I28" s="26">
        <f>COUNTIF(M11:M21, "Overdue")</f>
        <v>1</v>
      </c>
      <c r="J28" s="27">
        <f>IFERROR(I28/I31,"")</f>
        <v>0.1</v>
      </c>
      <c r="L28" s="25" t="s">
        <v>16</v>
      </c>
      <c r="M28" s="30">
        <f>SUM(M23:M27)</f>
        <v>11</v>
      </c>
      <c r="N28" s="31">
        <f>SUM(N23:N27)</f>
        <v>1</v>
      </c>
    </row>
    <row r="29" spans="1:257" s="15" customFormat="1" ht="25" customHeight="1" x14ac:dyDescent="0.35">
      <c r="D29" s="48" t="s">
        <v>33</v>
      </c>
      <c r="E29" s="26">
        <f>COUNTIF(L11:L21, "Execute")</f>
        <v>1</v>
      </c>
      <c r="F29" s="27">
        <f>IFERROR(E29/E31,"")</f>
        <v>9.0909090909090912E-2</v>
      </c>
      <c r="H29" s="23" t="s">
        <v>6</v>
      </c>
      <c r="I29" s="26">
        <f>COUNTIF(M11:M21, "Overdue")</f>
        <v>1</v>
      </c>
      <c r="J29" s="27">
        <f>IFERROR(I29/I31,"")</f>
        <v>0.1</v>
      </c>
    </row>
    <row r="30" spans="1:257" s="15" customFormat="1" ht="25" customHeight="1" thickBot="1" x14ac:dyDescent="0.4">
      <c r="D30" s="49" t="s">
        <v>34</v>
      </c>
      <c r="E30" s="28">
        <f>COUNTIF(L11:L21, "Launch")</f>
        <v>3</v>
      </c>
      <c r="F30" s="29">
        <f>IFERROR(E30/E31,"")</f>
        <v>0.27272727272727271</v>
      </c>
      <c r="H30" s="24" t="s">
        <v>47</v>
      </c>
      <c r="I30" s="28">
        <f>COUNTIF(M11:M21, "On Hold")</f>
        <v>1</v>
      </c>
      <c r="J30" s="29">
        <f>IFERROR(I30/I31,"")</f>
        <v>0.1</v>
      </c>
    </row>
    <row r="31" spans="1:257" s="15" customFormat="1" ht="25" customHeight="1" x14ac:dyDescent="0.35">
      <c r="D31" s="25" t="s">
        <v>16</v>
      </c>
      <c r="E31" s="30">
        <f>SUM(E25:E30)</f>
        <v>11</v>
      </c>
      <c r="F31" s="31">
        <f>SUM(F25:F30)</f>
        <v>1</v>
      </c>
      <c r="H31" s="25" t="s">
        <v>16</v>
      </c>
      <c r="I31" s="30">
        <f>SUM(I26:I30)</f>
        <v>10</v>
      </c>
      <c r="J31" s="31">
        <f>SUM(J26:J30)</f>
        <v>0.99999999999999989</v>
      </c>
    </row>
    <row r="32" spans="1:257" s="15" customFormat="1" x14ac:dyDescent="0.35"/>
    <row r="33" spans="1:257" customFormat="1" ht="50" customHeight="1" x14ac:dyDescent="0.35">
      <c r="A33" s="6"/>
      <c r="B33" s="91" t="s">
        <v>2</v>
      </c>
      <c r="C33" s="91"/>
      <c r="D33" s="91"/>
      <c r="E33" s="91"/>
      <c r="F33" s="91"/>
      <c r="G33" s="91"/>
      <c r="H33" s="91"/>
      <c r="I33" s="91"/>
      <c r="J33" s="91"/>
      <c r="K33" s="91"/>
      <c r="L33" s="91"/>
      <c r="M33" s="91"/>
      <c r="N33" s="91"/>
      <c r="O33" s="91"/>
    </row>
    <row r="34" spans="1:25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8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8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8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8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8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8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8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8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8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8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8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8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8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8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8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row>
    <row r="320" spans="1:28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row>
    <row r="321" spans="1:28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row>
    <row r="322" spans="1:28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row>
    <row r="323" spans="1:28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row>
    <row r="324" spans="1:28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row>
    <row r="325" spans="1:28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row>
    <row r="326" spans="1:28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row>
    <row r="327" spans="1:28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row>
    <row r="328" spans="1:28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row>
    <row r="329" spans="1:28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row>
    <row r="330" spans="1:28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row>
    <row r="331" spans="1:28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row>
    <row r="332" spans="1:28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row>
    <row r="333" spans="1:28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row>
    <row r="334" spans="1:28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row>
    <row r="335" spans="1:28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row>
    <row r="336" spans="1:28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row>
    <row r="337" spans="1:28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row>
    <row r="338" spans="1:28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row>
    <row r="339" spans="1:28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row>
    <row r="340" spans="1:28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row>
    <row r="341" spans="1:28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row>
    <row r="342" spans="1:28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row>
    <row r="343" spans="1:28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row>
    <row r="344" spans="1:28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row>
    <row r="345" spans="1:28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row>
    <row r="346" spans="1:28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row>
    <row r="347" spans="1:28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row>
    <row r="348" spans="1:28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row>
    <row r="349" spans="1:28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row>
    <row r="350" spans="1:28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row>
    <row r="351" spans="1:28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row>
    <row r="352" spans="1:28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row>
    <row r="353" spans="1:28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row>
    <row r="354" spans="1:28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row>
    <row r="355" spans="1:28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row>
    <row r="356" spans="1:28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sheetData>
  <mergeCells count="10">
    <mergeCell ref="B33:O33"/>
    <mergeCell ref="B4:E4"/>
    <mergeCell ref="L23:N23"/>
    <mergeCell ref="B3:E3"/>
    <mergeCell ref="B9:C9"/>
    <mergeCell ref="B8:D8"/>
    <mergeCell ref="H23:J23"/>
    <mergeCell ref="D23:F23"/>
    <mergeCell ref="K3:L3"/>
    <mergeCell ref="K4:L4"/>
  </mergeCells>
  <phoneticPr fontId="3" type="noConversion"/>
  <conditionalFormatting sqref="N11:N21 U11:U14 L25:L27">
    <cfRule type="containsText" dxfId="31" priority="77" operator="containsText" text="Hybrid">
      <formula>NOT(ISERROR(SEARCH("Hybrid",L11)))</formula>
    </cfRule>
    <cfRule type="containsText" dxfId="30" priority="78" operator="containsText" text="Internal">
      <formula>NOT(ISERROR(SEARCH("Internal",L11)))</formula>
    </cfRule>
    <cfRule type="containsText" dxfId="29" priority="79" operator="containsText" text="External">
      <formula>NOT(ISERROR(SEARCH("External",L11)))</formula>
    </cfRule>
  </conditionalFormatting>
  <conditionalFormatting sqref="D25:D30 Q11:Q16 L11:L21">
    <cfRule type="containsText" dxfId="28" priority="8" operator="containsText" text="Launch">
      <formula>NOT(ISERROR(SEARCH("Launch",D11)))</formula>
    </cfRule>
    <cfRule type="containsText" dxfId="27" priority="9" operator="containsText" text="Execute">
      <formula>NOT(ISERROR(SEARCH("Execute",D11)))</formula>
    </cfRule>
    <cfRule type="containsText" dxfId="26" priority="10" operator="containsText" text="Test">
      <formula>NOT(ISERROR(SEARCH("Test",D11)))</formula>
    </cfRule>
    <cfRule type="containsText" dxfId="25" priority="11" operator="containsText" text="Develop">
      <formula>NOT(ISERROR(SEARCH("Develop",D11)))</formula>
    </cfRule>
    <cfRule type="containsText" dxfId="24" priority="12" operator="containsText" text="Approval">
      <formula>NOT(ISERROR(SEARCH("Approval",D11)))</formula>
    </cfRule>
    <cfRule type="containsText" dxfId="23" priority="13" operator="containsText" text="Research">
      <formula>NOT(ISERROR(SEARCH("Research",D11)))</formula>
    </cfRule>
  </conditionalFormatting>
  <conditionalFormatting sqref="K11:K21">
    <cfRule type="containsText" dxfId="22" priority="7" operator="containsText" text="0">
      <formula>NOT(ISERROR(SEARCH("0",K11)))</formula>
    </cfRule>
  </conditionalFormatting>
  <conditionalFormatting sqref="H25:H30 M11:M21 S11:S16">
    <cfRule type="containsText" dxfId="21" priority="1" operator="containsText" text="At Risk">
      <formula>NOT(ISERROR(SEARCH("At Risk",H11)))</formula>
    </cfRule>
    <cfRule type="containsText" dxfId="20" priority="76" operator="containsText" text="Overdue">
      <formula>NOT(ISERROR(SEARCH("Overdue",H11)))</formula>
    </cfRule>
    <cfRule type="containsText" dxfId="19" priority="96" operator="containsText" text="On Hold">
      <formula>NOT(ISERROR(SEARCH("On Hold",H11)))</formula>
    </cfRule>
    <cfRule type="containsText" dxfId="18" priority="97" operator="containsText" text="Complete">
      <formula>NOT(ISERROR(SEARCH("Complete",H11)))</formula>
    </cfRule>
    <cfRule type="containsText" dxfId="17" priority="98" operator="containsText" text="In Progress">
      <formula>NOT(ISERROR(SEARCH("In Progress",H11)))</formula>
    </cfRule>
    <cfRule type="containsText" dxfId="16" priority="99" operator="containsText" text="Not Started">
      <formula>NOT(ISERROR(SEARCH("Not Started",H11)))</formula>
    </cfRule>
  </conditionalFormatting>
  <dataValidations count="3">
    <dataValidation type="list" allowBlank="1" showInputMessage="1" showErrorMessage="1" sqref="M11:M21" xr:uid="{BEF7E677-7619-1544-B928-2846876EF993}">
      <formula1>$S$11:$S$16</formula1>
    </dataValidation>
    <dataValidation type="list" allowBlank="1" showInputMessage="1" showErrorMessage="1" sqref="N11:N21" xr:uid="{9D172C47-4C27-2D41-BCB6-1E823B5B1CF5}">
      <formula1>$U$11:$U$14</formula1>
    </dataValidation>
    <dataValidation type="list" allowBlank="1" showInputMessage="1" showErrorMessage="1" sqref="L11:L21" xr:uid="{101A284A-C892-5448-A700-D9714B3F21A7}">
      <formula1>$Q$11:$Q$16</formula1>
    </dataValidation>
  </dataValidations>
  <hyperlinks>
    <hyperlink ref="B33:O33" r:id="rId1" display="CLICK HERE TO CREATE IN SMARTSHEET" xr:uid="{8A179796-98E3-43CA-AEC6-CF68C4425A0E}"/>
  </hyperlinks>
  <pageMargins left="0.3" right="0.3" top="0.3" bottom="0.3" header="0" footer="0"/>
  <pageSetup scale="66" fitToHeight="0" orientation="landscape" horizontalDpi="4294967292" verticalDpi="4294967292"/>
  <rowBreaks count="1" manualBreakCount="1">
    <brk id="6"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DEE3E-E673-A648-80A3-9DF75886F702}">
  <sheetPr>
    <tabColor theme="3" tint="0.79998168889431442"/>
    <pageSetUpPr fitToPage="1"/>
  </sheetPr>
  <dimension ref="A1:JQ1006"/>
  <sheetViews>
    <sheetView showGridLines="0" workbookViewId="0">
      <selection activeCell="B3" sqref="B3:E3"/>
    </sheetView>
  </sheetViews>
  <sheetFormatPr defaultColWidth="11" defaultRowHeight="12.5" x14ac:dyDescent="0.25"/>
  <cols>
    <col min="1" max="1" width="3.33203125" style="6" customWidth="1"/>
    <col min="2" max="2" width="10.83203125" style="6" customWidth="1"/>
    <col min="3" max="3" width="45.83203125" style="6" customWidth="1"/>
    <col min="4" max="10" width="14.83203125" style="6" customWidth="1"/>
    <col min="11" max="11" width="11.83203125" style="6" customWidth="1"/>
    <col min="12" max="13" width="12.83203125" style="6" customWidth="1"/>
    <col min="14" max="14" width="10.83203125" style="6" customWidth="1"/>
    <col min="15" max="15" width="25.83203125" style="6" customWidth="1"/>
    <col min="16" max="16" width="3.33203125" style="6" customWidth="1"/>
    <col min="17" max="17" width="12.83203125" style="6" customWidth="1"/>
    <col min="18" max="18" width="3.33203125" style="6" customWidth="1"/>
    <col min="19" max="19" width="12.83203125" style="6" customWidth="1"/>
    <col min="20" max="20" width="3.33203125" style="6" customWidth="1"/>
    <col min="21" max="21" width="10.83203125" style="6" customWidth="1"/>
    <col min="22" max="22" width="3.33203125" style="6" customWidth="1"/>
    <col min="23" max="16384" width="11" style="6"/>
  </cols>
  <sheetData>
    <row r="1" spans="1:253" s="11" customFormat="1" ht="42" customHeight="1" x14ac:dyDescent="0.35">
      <c r="B1" s="37" t="s">
        <v>61</v>
      </c>
    </row>
    <row r="2" spans="1:253" s="19" customFormat="1" ht="25" customHeight="1" x14ac:dyDescent="0.35">
      <c r="A2" s="16"/>
      <c r="B2" s="84" t="s">
        <v>18</v>
      </c>
      <c r="C2" s="84"/>
      <c r="D2" s="84"/>
      <c r="E2" s="84"/>
      <c r="F2" s="17" t="s">
        <v>10</v>
      </c>
      <c r="G2" s="18" t="s">
        <v>0</v>
      </c>
      <c r="H2" s="17" t="s">
        <v>46</v>
      </c>
      <c r="I2" s="17" t="s">
        <v>9</v>
      </c>
      <c r="J2" s="17" t="s">
        <v>48</v>
      </c>
      <c r="K2" s="87" t="s">
        <v>49</v>
      </c>
      <c r="L2" s="87"/>
      <c r="O2" s="16"/>
      <c r="P2" s="16"/>
      <c r="Q2" s="16"/>
      <c r="R2" s="16"/>
      <c r="S2" s="16"/>
      <c r="T2" s="16"/>
      <c r="U2" s="16"/>
      <c r="V2" s="16"/>
      <c r="W2" s="16"/>
      <c r="X2" s="16"/>
      <c r="Y2" s="16"/>
      <c r="Z2" s="16"/>
      <c r="AA2" s="16"/>
      <c r="AB2" s="16"/>
      <c r="AC2" s="16"/>
    </row>
    <row r="3" spans="1:253" ht="35" customHeight="1" thickBot="1" x14ac:dyDescent="0.3">
      <c r="A3" s="1"/>
      <c r="B3" s="80"/>
      <c r="C3" s="81"/>
      <c r="D3" s="81"/>
      <c r="E3" s="82"/>
      <c r="F3" s="36" t="s">
        <v>11</v>
      </c>
      <c r="G3" s="72" t="s">
        <v>17</v>
      </c>
      <c r="H3" s="67">
        <f>E29</f>
        <v>0</v>
      </c>
      <c r="I3" s="68" t="str">
        <f>IFERROR(F29/F30,"0")</f>
        <v>0</v>
      </c>
      <c r="J3" s="70">
        <f>I29</f>
        <v>0</v>
      </c>
      <c r="K3" s="88" t="str">
        <f>IFERROR(AVERAGEIF(K10:K20,"&lt;&gt;0"),"")</f>
        <v/>
      </c>
      <c r="L3" s="89"/>
      <c r="O3" s="1"/>
      <c r="P3" s="1"/>
      <c r="Q3" s="1"/>
      <c r="R3" s="1"/>
      <c r="S3" s="1"/>
      <c r="T3" s="1"/>
      <c r="U3" s="1"/>
      <c r="V3" s="1"/>
      <c r="W3" s="1"/>
      <c r="X3" s="1"/>
      <c r="Y3" s="1"/>
      <c r="Z3" s="1"/>
      <c r="AA3" s="1"/>
      <c r="AB3" s="1"/>
      <c r="AC3" s="1"/>
    </row>
    <row r="4" spans="1:253"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row>
    <row r="5" spans="1:253" ht="323" customHeight="1" x14ac:dyDescent="0.25">
      <c r="A5" s="1"/>
      <c r="B5" s="1"/>
      <c r="C5" s="9"/>
      <c r="D5" s="9"/>
      <c r="E5" s="9"/>
      <c r="F5" s="9"/>
      <c r="G5" s="9"/>
      <c r="H5" s="9"/>
      <c r="I5" s="9"/>
      <c r="J5" s="90"/>
      <c r="K5" s="90"/>
      <c r="L5" s="90"/>
      <c r="M5" s="90"/>
      <c r="N5" s="90"/>
      <c r="O5" s="9"/>
      <c r="P5" s="1"/>
      <c r="Q5" s="9"/>
      <c r="R5" s="1"/>
      <c r="S5" s="9"/>
      <c r="T5" s="1"/>
      <c r="U5" s="9"/>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row>
    <row r="6" spans="1:253"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row>
    <row r="7" spans="1:253" ht="35" customHeight="1" x14ac:dyDescent="0.25">
      <c r="A7" s="1"/>
      <c r="B7" s="86" t="s">
        <v>12</v>
      </c>
      <c r="C7" s="86"/>
      <c r="D7" s="86"/>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row>
    <row r="8" spans="1:253" ht="25" customHeight="1" x14ac:dyDescent="0.25">
      <c r="A8" s="1"/>
      <c r="B8" s="85" t="s">
        <v>19</v>
      </c>
      <c r="C8" s="85"/>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row>
    <row r="9" spans="1:253" s="11" customFormat="1" ht="35" customHeight="1" x14ac:dyDescent="0.35">
      <c r="A9" s="10"/>
      <c r="B9" s="14" t="s">
        <v>20</v>
      </c>
      <c r="C9" s="14" t="s">
        <v>21</v>
      </c>
      <c r="D9" s="61" t="s">
        <v>15</v>
      </c>
      <c r="E9" s="58" t="s">
        <v>39</v>
      </c>
      <c r="F9" s="55" t="s">
        <v>40</v>
      </c>
      <c r="G9" s="54" t="s">
        <v>41</v>
      </c>
      <c r="H9" s="53" t="s">
        <v>42</v>
      </c>
      <c r="I9" s="52" t="s">
        <v>43</v>
      </c>
      <c r="J9" s="65" t="s">
        <v>44</v>
      </c>
      <c r="K9" s="64" t="s">
        <v>45</v>
      </c>
      <c r="L9" s="14" t="s">
        <v>35</v>
      </c>
      <c r="M9" s="14" t="s">
        <v>0</v>
      </c>
      <c r="N9" s="14" t="s">
        <v>22</v>
      </c>
      <c r="O9" s="14" t="s">
        <v>1</v>
      </c>
      <c r="P9" s="10"/>
      <c r="Q9" s="14" t="s">
        <v>35</v>
      </c>
      <c r="R9" s="10"/>
      <c r="S9" s="14" t="s">
        <v>0</v>
      </c>
      <c r="T9" s="10"/>
      <c r="U9" s="14" t="s">
        <v>22</v>
      </c>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row>
    <row r="10" spans="1:253" s="8" customFormat="1" ht="23" customHeight="1" x14ac:dyDescent="0.35">
      <c r="A10" s="7"/>
      <c r="B10" s="3"/>
      <c r="C10" s="2"/>
      <c r="D10" s="74"/>
      <c r="E10" s="75"/>
      <c r="F10" s="76"/>
      <c r="G10" s="76"/>
      <c r="H10" s="76"/>
      <c r="I10" s="76"/>
      <c r="J10" s="74"/>
      <c r="K10" s="66">
        <f>IF(J10=0,0,J10-D10)</f>
        <v>0</v>
      </c>
      <c r="L10" s="2"/>
      <c r="M10" s="43"/>
      <c r="N10" s="2"/>
      <c r="O10" s="2"/>
      <c r="P10" s="21"/>
      <c r="Q10" s="44" t="s">
        <v>30</v>
      </c>
      <c r="R10" s="21"/>
      <c r="S10" s="20" t="s">
        <v>7</v>
      </c>
      <c r="T10" s="7"/>
      <c r="U10" s="38" t="s">
        <v>23</v>
      </c>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row>
    <row r="11" spans="1:253" s="8" customFormat="1" ht="23" customHeight="1" x14ac:dyDescent="0.35">
      <c r="A11" s="7"/>
      <c r="B11" s="3"/>
      <c r="C11" s="4"/>
      <c r="D11" s="77"/>
      <c r="E11" s="78"/>
      <c r="F11" s="79"/>
      <c r="G11" s="79"/>
      <c r="H11" s="79"/>
      <c r="I11" s="79"/>
      <c r="J11" s="77"/>
      <c r="K11" s="66">
        <f t="shared" ref="K11:K20" si="0">IF(J11=0,0,J11-D11)</f>
        <v>0</v>
      </c>
      <c r="L11" s="3"/>
      <c r="M11" s="73"/>
      <c r="N11" s="3"/>
      <c r="O11" s="2"/>
      <c r="P11" s="21"/>
      <c r="Q11" s="45" t="s">
        <v>31</v>
      </c>
      <c r="R11" s="21"/>
      <c r="S11" s="3" t="s">
        <v>5</v>
      </c>
      <c r="T11" s="7"/>
      <c r="U11" s="39" t="s">
        <v>24</v>
      </c>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row>
    <row r="12" spans="1:253" s="8" customFormat="1" ht="23" customHeight="1" x14ac:dyDescent="0.35">
      <c r="A12" s="7"/>
      <c r="B12" s="3"/>
      <c r="C12" s="4"/>
      <c r="D12" s="77"/>
      <c r="E12" s="78"/>
      <c r="F12" s="79"/>
      <c r="G12" s="79"/>
      <c r="H12" s="79"/>
      <c r="I12" s="79"/>
      <c r="J12" s="77"/>
      <c r="K12" s="66">
        <f t="shared" si="0"/>
        <v>0</v>
      </c>
      <c r="L12" s="3"/>
      <c r="M12" s="73"/>
      <c r="N12" s="3"/>
      <c r="O12" s="2"/>
      <c r="P12" s="21"/>
      <c r="Q12" s="46" t="s">
        <v>32</v>
      </c>
      <c r="R12" s="21"/>
      <c r="S12" s="3" t="s">
        <v>3</v>
      </c>
      <c r="T12" s="7"/>
      <c r="U12" s="40" t="s">
        <v>25</v>
      </c>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row>
    <row r="13" spans="1:253" s="8" customFormat="1" ht="23" customHeight="1" x14ac:dyDescent="0.35">
      <c r="A13" s="7"/>
      <c r="B13" s="3"/>
      <c r="C13" s="12"/>
      <c r="D13" s="77"/>
      <c r="E13" s="78"/>
      <c r="F13" s="79"/>
      <c r="G13" s="79"/>
      <c r="H13" s="79"/>
      <c r="I13" s="79"/>
      <c r="J13" s="77"/>
      <c r="K13" s="66">
        <f t="shared" si="0"/>
        <v>0</v>
      </c>
      <c r="L13" s="3"/>
      <c r="M13" s="73"/>
      <c r="N13" s="3"/>
      <c r="O13" s="2"/>
      <c r="P13" s="21"/>
      <c r="Q13" s="47" t="s">
        <v>36</v>
      </c>
      <c r="R13" s="21"/>
      <c r="S13" s="12" t="s">
        <v>8</v>
      </c>
      <c r="T13" s="7"/>
      <c r="U13" s="12"/>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row>
    <row r="14" spans="1:253" s="8" customFormat="1" ht="23" customHeight="1" x14ac:dyDescent="0.25">
      <c r="A14" s="7"/>
      <c r="B14" s="3"/>
      <c r="C14" s="4"/>
      <c r="D14" s="77"/>
      <c r="E14" s="78"/>
      <c r="F14" s="79"/>
      <c r="G14" s="79"/>
      <c r="H14" s="79"/>
      <c r="I14" s="79"/>
      <c r="J14" s="77"/>
      <c r="K14" s="66">
        <f t="shared" si="0"/>
        <v>0</v>
      </c>
      <c r="L14" s="3"/>
      <c r="M14" s="73"/>
      <c r="N14" s="3"/>
      <c r="O14" s="2"/>
      <c r="P14" s="7"/>
      <c r="Q14" s="48" t="s">
        <v>33</v>
      </c>
      <c r="R14" s="7"/>
      <c r="S14" s="12" t="s">
        <v>6</v>
      </c>
      <c r="T14" s="7"/>
      <c r="U14" s="9"/>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row>
    <row r="15" spans="1:253" s="8" customFormat="1" ht="23" customHeight="1" x14ac:dyDescent="0.25">
      <c r="A15" s="7"/>
      <c r="B15" s="3"/>
      <c r="C15" s="4"/>
      <c r="D15" s="77"/>
      <c r="E15" s="78"/>
      <c r="F15" s="79"/>
      <c r="G15" s="79"/>
      <c r="H15" s="79"/>
      <c r="I15" s="79"/>
      <c r="J15" s="77"/>
      <c r="K15" s="66">
        <f t="shared" si="0"/>
        <v>0</v>
      </c>
      <c r="L15" s="3"/>
      <c r="M15" s="73"/>
      <c r="N15" s="3"/>
      <c r="O15" s="2"/>
      <c r="P15" s="7"/>
      <c r="Q15" s="49" t="s">
        <v>34</v>
      </c>
      <c r="R15" s="7"/>
      <c r="S15" s="69" t="s">
        <v>47</v>
      </c>
      <c r="T15" s="7"/>
      <c r="U15" s="9"/>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row>
    <row r="16" spans="1:253" s="8" customFormat="1" ht="23" customHeight="1" x14ac:dyDescent="0.25">
      <c r="A16" s="7"/>
      <c r="B16" s="3"/>
      <c r="C16" s="13"/>
      <c r="D16" s="77"/>
      <c r="E16" s="75"/>
      <c r="F16" s="76"/>
      <c r="G16" s="76"/>
      <c r="H16" s="76"/>
      <c r="I16" s="76"/>
      <c r="J16" s="74"/>
      <c r="K16" s="66">
        <f t="shared" si="0"/>
        <v>0</v>
      </c>
      <c r="L16" s="3"/>
      <c r="M16" s="73"/>
      <c r="N16" s="3"/>
      <c r="O16" s="2"/>
      <c r="P16" s="7"/>
      <c r="Q16" s="9"/>
      <c r="R16" s="7"/>
      <c r="S16" s="9"/>
      <c r="T16" s="7"/>
      <c r="U16" s="9"/>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row>
    <row r="17" spans="1:253" s="8" customFormat="1" ht="23" customHeight="1" x14ac:dyDescent="0.25">
      <c r="A17" s="7"/>
      <c r="B17" s="3"/>
      <c r="C17" s="13"/>
      <c r="D17" s="77"/>
      <c r="E17" s="75"/>
      <c r="F17" s="76"/>
      <c r="G17" s="76"/>
      <c r="H17" s="76"/>
      <c r="I17" s="76"/>
      <c r="J17" s="74"/>
      <c r="K17" s="66">
        <f t="shared" si="0"/>
        <v>0</v>
      </c>
      <c r="L17" s="3"/>
      <c r="M17" s="73"/>
      <c r="N17" s="3"/>
      <c r="O17" s="2"/>
      <c r="P17" s="7"/>
      <c r="Q17" s="9"/>
      <c r="R17" s="7"/>
      <c r="S17" s="9"/>
      <c r="T17" s="7"/>
      <c r="U17" s="9"/>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row>
    <row r="18" spans="1:253" s="8" customFormat="1" ht="23" customHeight="1" x14ac:dyDescent="0.25">
      <c r="A18" s="7"/>
      <c r="B18" s="3"/>
      <c r="C18" s="13"/>
      <c r="D18" s="77"/>
      <c r="E18" s="75"/>
      <c r="F18" s="76"/>
      <c r="G18" s="76"/>
      <c r="H18" s="76"/>
      <c r="I18" s="76"/>
      <c r="J18" s="74"/>
      <c r="K18" s="66">
        <f t="shared" si="0"/>
        <v>0</v>
      </c>
      <c r="L18" s="3"/>
      <c r="M18" s="73"/>
      <c r="N18" s="3"/>
      <c r="O18" s="2"/>
      <c r="P18" s="7"/>
      <c r="Q18" s="9"/>
      <c r="R18" s="7"/>
      <c r="S18" s="9"/>
      <c r="T18" s="7"/>
      <c r="U18" s="9"/>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row>
    <row r="19" spans="1:253" s="8" customFormat="1" ht="23" customHeight="1" x14ac:dyDescent="0.25">
      <c r="A19" s="7"/>
      <c r="B19" s="3"/>
      <c r="C19" s="13"/>
      <c r="D19" s="77"/>
      <c r="E19" s="75"/>
      <c r="F19" s="76"/>
      <c r="G19" s="76"/>
      <c r="H19" s="76"/>
      <c r="I19" s="76"/>
      <c r="J19" s="74"/>
      <c r="K19" s="66">
        <f t="shared" si="0"/>
        <v>0</v>
      </c>
      <c r="L19" s="3"/>
      <c r="M19" s="73"/>
      <c r="N19" s="3"/>
      <c r="O19" s="2"/>
      <c r="P19" s="7"/>
      <c r="Q19" s="9"/>
      <c r="R19" s="7"/>
      <c r="S19" s="9"/>
      <c r="T19" s="7"/>
      <c r="U19" s="9"/>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row>
    <row r="20" spans="1:253" s="8" customFormat="1" ht="23" customHeight="1" x14ac:dyDescent="0.25">
      <c r="A20" s="7"/>
      <c r="B20" s="3"/>
      <c r="C20" s="13"/>
      <c r="D20" s="77"/>
      <c r="E20" s="75"/>
      <c r="F20" s="76"/>
      <c r="G20" s="76"/>
      <c r="H20" s="76"/>
      <c r="I20" s="76"/>
      <c r="J20" s="74"/>
      <c r="K20" s="66">
        <f t="shared" si="0"/>
        <v>0</v>
      </c>
      <c r="L20" s="3"/>
      <c r="M20" s="73"/>
      <c r="N20" s="3"/>
      <c r="O20" s="2"/>
      <c r="P20" s="7"/>
      <c r="Q20" s="9"/>
      <c r="R20" s="7"/>
      <c r="S20" s="9"/>
      <c r="T20" s="7"/>
      <c r="U20" s="9"/>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row>
    <row r="21" spans="1:253"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row>
    <row r="22" spans="1:253" ht="25" customHeight="1" x14ac:dyDescent="0.25">
      <c r="A22" s="1"/>
      <c r="D22" s="85" t="s">
        <v>38</v>
      </c>
      <c r="E22" s="85"/>
      <c r="F22" s="85"/>
      <c r="H22" s="85" t="s">
        <v>37</v>
      </c>
      <c r="I22" s="85"/>
      <c r="J22" s="85"/>
      <c r="K22" s="51"/>
      <c r="L22" s="83" t="s">
        <v>29</v>
      </c>
      <c r="M22" s="83"/>
      <c r="N22" s="83"/>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row>
    <row r="23" spans="1:253" s="15" customFormat="1" ht="23" customHeight="1" x14ac:dyDescent="0.35">
      <c r="D23" s="32" t="s">
        <v>35</v>
      </c>
      <c r="E23" s="33" t="s">
        <v>13</v>
      </c>
      <c r="F23" s="33" t="s">
        <v>14</v>
      </c>
      <c r="H23" s="32" t="s">
        <v>0</v>
      </c>
      <c r="I23" s="33" t="s">
        <v>13</v>
      </c>
      <c r="J23" s="33" t="s">
        <v>14</v>
      </c>
      <c r="L23" s="32" t="s">
        <v>0</v>
      </c>
      <c r="M23" s="33" t="s">
        <v>13</v>
      </c>
      <c r="N23" s="33" t="s">
        <v>14</v>
      </c>
    </row>
    <row r="24" spans="1:253" s="15" customFormat="1" ht="23" customHeight="1" x14ac:dyDescent="0.35">
      <c r="D24" s="44" t="s">
        <v>30</v>
      </c>
      <c r="E24" s="26">
        <f>COUNTIF(L10:L20, "Research")</f>
        <v>0</v>
      </c>
      <c r="F24" s="27" t="str">
        <f>IFERROR(E24/E30,"")</f>
        <v/>
      </c>
      <c r="H24" s="71" t="s">
        <v>7</v>
      </c>
      <c r="I24" s="26">
        <f>COUNTIF(M10:M20, "Not Started")</f>
        <v>0</v>
      </c>
      <c r="J24" s="27" t="str">
        <f>IFERROR(I24/I30,"")</f>
        <v/>
      </c>
      <c r="L24" s="50" t="s">
        <v>26</v>
      </c>
      <c r="M24" s="26">
        <f>COUNTIF(N10:N20, "Internal")</f>
        <v>0</v>
      </c>
      <c r="N24" s="27" t="str">
        <f>IFERROR(M24/M27,"")</f>
        <v/>
      </c>
    </row>
    <row r="25" spans="1:253" s="15" customFormat="1" ht="23" customHeight="1" x14ac:dyDescent="0.35">
      <c r="D25" s="45" t="s">
        <v>31</v>
      </c>
      <c r="E25" s="26">
        <f>COUNTIF(L10:L20, "Approval")</f>
        <v>0</v>
      </c>
      <c r="F25" s="27" t="str">
        <f>IFERROR(E25/E30,"")</f>
        <v/>
      </c>
      <c r="H25" s="3" t="s">
        <v>5</v>
      </c>
      <c r="I25" s="26">
        <f>COUNTIF(M10:M20, "In Progress")</f>
        <v>0</v>
      </c>
      <c r="J25" s="27" t="str">
        <f>IFERROR(I25/I30,"")</f>
        <v/>
      </c>
      <c r="L25" s="41" t="s">
        <v>27</v>
      </c>
      <c r="M25" s="26">
        <f>COUNTIF(N10:N20, "External")</f>
        <v>0</v>
      </c>
      <c r="N25" s="27" t="str">
        <f>IFERROR(M25/M27,"")</f>
        <v/>
      </c>
    </row>
    <row r="26" spans="1:253" s="15" customFormat="1" ht="23" customHeight="1" thickBot="1" x14ac:dyDescent="0.4">
      <c r="D26" s="46" t="s">
        <v>32</v>
      </c>
      <c r="E26" s="26">
        <f>COUNTIF(L10:L20, "Develop")</f>
        <v>0</v>
      </c>
      <c r="F26" s="27" t="str">
        <f>IFERROR(E26/E30,"")</f>
        <v/>
      </c>
      <c r="H26" s="22" t="s">
        <v>3</v>
      </c>
      <c r="I26" s="26">
        <f>COUNTIF(M10:M20, "Complete")</f>
        <v>0</v>
      </c>
      <c r="J26" s="27" t="str">
        <f>IFERROR(I26/I30,"")</f>
        <v/>
      </c>
      <c r="L26" s="42" t="s">
        <v>28</v>
      </c>
      <c r="M26" s="28">
        <f>COUNTIF(N10:N20, "Hybrid")</f>
        <v>0</v>
      </c>
      <c r="N26" s="29" t="str">
        <f>IFERROR(M26/M27,"")</f>
        <v/>
      </c>
    </row>
    <row r="27" spans="1:253" s="15" customFormat="1" ht="23" customHeight="1" x14ac:dyDescent="0.35">
      <c r="D27" s="47" t="s">
        <v>36</v>
      </c>
      <c r="E27" s="26">
        <f>COUNTIF(L10:L20, "Test")</f>
        <v>0</v>
      </c>
      <c r="F27" s="27" t="str">
        <f>IFERROR(E27/E30,"")</f>
        <v/>
      </c>
      <c r="H27" s="23" t="s">
        <v>8</v>
      </c>
      <c r="I27" s="26">
        <f>COUNTIF(M10:M20, "Overdue")</f>
        <v>0</v>
      </c>
      <c r="J27" s="27" t="str">
        <f>IFERROR(I27/I30,"")</f>
        <v/>
      </c>
      <c r="L27" s="25" t="s">
        <v>16</v>
      </c>
      <c r="M27" s="30">
        <f>SUM(M22:M26)</f>
        <v>0</v>
      </c>
      <c r="N27" s="31">
        <f>SUM(N22:N26)</f>
        <v>0</v>
      </c>
    </row>
    <row r="28" spans="1:253" s="15" customFormat="1" ht="25" customHeight="1" x14ac:dyDescent="0.35">
      <c r="D28" s="48" t="s">
        <v>33</v>
      </c>
      <c r="E28" s="26">
        <f>COUNTIF(L10:L20, "Execute")</f>
        <v>0</v>
      </c>
      <c r="F28" s="27" t="str">
        <f>IFERROR(E28/E30,"")</f>
        <v/>
      </c>
      <c r="H28" s="23" t="s">
        <v>6</v>
      </c>
      <c r="I28" s="26">
        <f>COUNTIF(M10:M20, "Overdue")</f>
        <v>0</v>
      </c>
      <c r="J28" s="27" t="str">
        <f>IFERROR(I28/I30,"")</f>
        <v/>
      </c>
    </row>
    <row r="29" spans="1:253" s="15" customFormat="1" ht="25" customHeight="1" thickBot="1" x14ac:dyDescent="0.4">
      <c r="D29" s="49" t="s">
        <v>34</v>
      </c>
      <c r="E29" s="28">
        <f>COUNTIF(L10:L20, "Launch")</f>
        <v>0</v>
      </c>
      <c r="F29" s="29" t="str">
        <f>IFERROR(E29/E30,"")</f>
        <v/>
      </c>
      <c r="H29" s="24" t="s">
        <v>47</v>
      </c>
      <c r="I29" s="28">
        <f>COUNTIF(M10:M20, "On Hold")</f>
        <v>0</v>
      </c>
      <c r="J29" s="29" t="str">
        <f>IFERROR(I29/I30,"")</f>
        <v/>
      </c>
    </row>
    <row r="30" spans="1:253" s="15" customFormat="1" ht="25" customHeight="1" x14ac:dyDescent="0.35">
      <c r="D30" s="25" t="s">
        <v>16</v>
      </c>
      <c r="E30" s="30">
        <f>SUM(E24:E29)</f>
        <v>0</v>
      </c>
      <c r="F30" s="31">
        <f>SUM(F24:F29)</f>
        <v>0</v>
      </c>
      <c r="H30" s="25" t="s">
        <v>16</v>
      </c>
      <c r="I30" s="30">
        <f>SUM(I25:I29)</f>
        <v>0</v>
      </c>
      <c r="J30" s="31">
        <f>SUM(J25:J29)</f>
        <v>0</v>
      </c>
    </row>
    <row r="31" spans="1:253" s="15" customFormat="1" x14ac:dyDescent="0.35"/>
    <row r="32" spans="1:253"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7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7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7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7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7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7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7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7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7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7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7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7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7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row>
    <row r="318" spans="1:27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row>
    <row r="319" spans="1:27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row>
    <row r="320" spans="1:27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row>
    <row r="321" spans="1:27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row>
    <row r="322" spans="1:27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row>
    <row r="323" spans="1:27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row>
    <row r="324" spans="1:27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row>
    <row r="325" spans="1:27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row>
    <row r="326" spans="1:27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row>
    <row r="327" spans="1:27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row>
    <row r="328" spans="1:27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row>
    <row r="329" spans="1:27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row>
    <row r="330" spans="1:27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row>
    <row r="331" spans="1:27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row>
    <row r="332" spans="1:27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row>
    <row r="333" spans="1:27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row>
    <row r="334" spans="1:27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row>
    <row r="335" spans="1:27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row>
    <row r="336" spans="1:27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row>
    <row r="337" spans="1:27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row>
    <row r="338" spans="1:27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row>
    <row r="339" spans="1:27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row>
    <row r="340" spans="1:27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row>
    <row r="341" spans="1:27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row>
    <row r="342" spans="1:27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row>
    <row r="343" spans="1:27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row>
    <row r="344" spans="1:27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row>
    <row r="345" spans="1:27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row>
    <row r="346" spans="1:27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row>
    <row r="347" spans="1:27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row>
    <row r="348" spans="1:27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row>
    <row r="349" spans="1:27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row>
    <row r="350" spans="1:27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row>
    <row r="351" spans="1:27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row>
    <row r="352" spans="1:27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row>
    <row r="353" spans="1:27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row>
    <row r="354" spans="1:27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row>
    <row r="355" spans="1:27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row>
    <row r="356" spans="1:27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row>
    <row r="357" spans="1:27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row>
    <row r="358" spans="1:27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row>
    <row r="359" spans="1:27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row>
    <row r="360" spans="1:27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row>
    <row r="361" spans="1:27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row>
    <row r="362" spans="1:27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row>
    <row r="363" spans="1:27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row>
    <row r="364" spans="1:27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row>
    <row r="365" spans="1:27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row>
    <row r="366" spans="1:27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row>
    <row r="367" spans="1:27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row>
    <row r="368" spans="1:27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row>
    <row r="369" spans="1:27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row>
    <row r="370" spans="1:27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row>
    <row r="371" spans="1:27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row>
    <row r="372" spans="1:27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row>
    <row r="373" spans="1:27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row>
    <row r="374" spans="1:27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row>
    <row r="375" spans="1:27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row>
    <row r="376" spans="1:27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row>
    <row r="377" spans="1:27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row>
    <row r="378" spans="1:27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row>
    <row r="379" spans="1:27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row>
    <row r="380" spans="1:27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row>
    <row r="381" spans="1:27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row>
    <row r="382" spans="1:27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row>
    <row r="383" spans="1:27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row>
    <row r="384" spans="1:27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row>
    <row r="385" spans="1:27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sheetData>
  <mergeCells count="10">
    <mergeCell ref="D22:F22"/>
    <mergeCell ref="H22:J22"/>
    <mergeCell ref="L22:N22"/>
    <mergeCell ref="J5:N5"/>
    <mergeCell ref="B2:E2"/>
    <mergeCell ref="K2:L2"/>
    <mergeCell ref="B3:E3"/>
    <mergeCell ref="K3:L3"/>
    <mergeCell ref="B7:D7"/>
    <mergeCell ref="B8:C8"/>
  </mergeCells>
  <conditionalFormatting sqref="N10:N20 U10:U13 L24:L26">
    <cfRule type="containsText" dxfId="15" priority="10" operator="containsText" text="Hybrid">
      <formula>NOT(ISERROR(SEARCH("Hybrid",L10)))</formula>
    </cfRule>
    <cfRule type="containsText" dxfId="14" priority="11" operator="containsText" text="Internal">
      <formula>NOT(ISERROR(SEARCH("Internal",L10)))</formula>
    </cfRule>
    <cfRule type="containsText" dxfId="13" priority="12" operator="containsText" text="External">
      <formula>NOT(ISERROR(SEARCH("External",L10)))</formula>
    </cfRule>
  </conditionalFormatting>
  <conditionalFormatting sqref="D24:D29 Q10:Q15 L10:L20">
    <cfRule type="containsText" dxfId="12" priority="3" operator="containsText" text="Launch">
      <formula>NOT(ISERROR(SEARCH("Launch",D10)))</formula>
    </cfRule>
    <cfRule type="containsText" dxfId="11" priority="4" operator="containsText" text="Execute">
      <formula>NOT(ISERROR(SEARCH("Execute",D10)))</formula>
    </cfRule>
    <cfRule type="containsText" dxfId="10" priority="5" operator="containsText" text="Test">
      <formula>NOT(ISERROR(SEARCH("Test",D10)))</formula>
    </cfRule>
    <cfRule type="containsText" dxfId="9" priority="6" operator="containsText" text="Develop">
      <formula>NOT(ISERROR(SEARCH("Develop",D10)))</formula>
    </cfRule>
    <cfRule type="containsText" dxfId="8" priority="7" operator="containsText" text="Approval">
      <formula>NOT(ISERROR(SEARCH("Approval",D10)))</formula>
    </cfRule>
    <cfRule type="containsText" dxfId="7" priority="8" operator="containsText" text="Research">
      <formula>NOT(ISERROR(SEARCH("Research",D10)))</formula>
    </cfRule>
  </conditionalFormatting>
  <conditionalFormatting sqref="K10:K20">
    <cfRule type="containsText" dxfId="6" priority="2" operator="containsText" text="0">
      <formula>NOT(ISERROR(SEARCH("0",K10)))</formula>
    </cfRule>
  </conditionalFormatting>
  <conditionalFormatting sqref="H24:H29 M10:M20 S10:S15">
    <cfRule type="containsText" dxfId="5" priority="1" operator="containsText" text="At Risk">
      <formula>NOT(ISERROR(SEARCH("At Risk",H10)))</formula>
    </cfRule>
    <cfRule type="containsText" dxfId="4" priority="9" operator="containsText" text="Overdue">
      <formula>NOT(ISERROR(SEARCH("Overdue",H10)))</formula>
    </cfRule>
    <cfRule type="containsText" dxfId="3" priority="13" operator="containsText" text="On Hold">
      <formula>NOT(ISERROR(SEARCH("On Hold",H10)))</formula>
    </cfRule>
    <cfRule type="containsText" dxfId="2" priority="14" operator="containsText" text="Complete">
      <formula>NOT(ISERROR(SEARCH("Complete",H10)))</formula>
    </cfRule>
    <cfRule type="containsText" dxfId="1" priority="15" operator="containsText" text="In Progress">
      <formula>NOT(ISERROR(SEARCH("In Progress",H10)))</formula>
    </cfRule>
    <cfRule type="containsText" dxfId="0" priority="16" operator="containsText" text="Not Started">
      <formula>NOT(ISERROR(SEARCH("Not Started",H10)))</formula>
    </cfRule>
  </conditionalFormatting>
  <dataValidations disablePrompts="1" count="3">
    <dataValidation type="list" allowBlank="1" showInputMessage="1" showErrorMessage="1" sqref="L10:L20" xr:uid="{56A63FFF-A828-5D4A-BCDA-5F31B08C77D5}">
      <formula1>$Q$10:$Q$15</formula1>
    </dataValidation>
    <dataValidation type="list" allowBlank="1" showInputMessage="1" showErrorMessage="1" sqref="N10:N20" xr:uid="{C8226978-C25A-E14B-BFA3-23D2C5F837C5}">
      <formula1>$U$10:$U$13</formula1>
    </dataValidation>
    <dataValidation type="list" allowBlank="1" showInputMessage="1" showErrorMessage="1" sqref="M10:M20" xr:uid="{A83FC25C-30EB-FB43-9A35-FCCFC10986A9}">
      <formula1>$S$10:$S$15</formula1>
    </dataValidation>
  </dataValidations>
  <pageMargins left="0.3" right="0.3" top="0.3" bottom="0.3" header="0" footer="0"/>
  <pageSetup scale="66" fitToHeight="0" orientation="landscape" horizontalDpi="4294967292" verticalDpi="4294967292"/>
  <rowBreaks count="1" manualBreakCount="1">
    <brk id="5"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08156-7D9A-0D49-9D06-E2A81CBC04B6}">
  <sheetPr>
    <tabColor theme="1" tint="0.34998626667073579"/>
  </sheetPr>
  <dimension ref="B1:B2"/>
  <sheetViews>
    <sheetView showGridLines="0" workbookViewId="0">
      <selection activeCell="W47" sqref="W47"/>
    </sheetView>
  </sheetViews>
  <sheetFormatPr defaultColWidth="10.83203125" defaultRowHeight="14.5" x14ac:dyDescent="0.35"/>
  <cols>
    <col min="1" max="1" width="3.33203125" style="35" customWidth="1"/>
    <col min="2" max="2" width="88.33203125" style="35" customWidth="1"/>
    <col min="3" max="16384" width="10.83203125" style="35"/>
  </cols>
  <sheetData>
    <row r="1" spans="2:2" ht="20" customHeight="1" x14ac:dyDescent="0.35"/>
    <row r="2" spans="2:2" ht="105" customHeight="1" x14ac:dyDescent="0.35">
      <c r="B2" s="5" t="s">
        <v>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Project Pipeline Tracker</vt:lpstr>
      <vt:lpstr>BLANK- Project Pipeline Tracker</vt:lpstr>
      <vt:lpstr>- Disclaimer -</vt:lpstr>
      <vt:lpstr>'BLANK- Project Pipeline Tracker'!Print_Area</vt:lpstr>
      <vt:lpstr>'Project Pipeline Tracker'!Print_Area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2021-06-27T21:55:49Z</dcterms:modified>
</cp:coreProperties>
</file>