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Pipeline Templates/"/>
    </mc:Choice>
  </mc:AlternateContent>
  <xr:revisionPtr revIDLastSave="0" documentId="8_{BC5E30D4-635D-4C06-9FD7-E17AE8BBA860}" xr6:coauthVersionLast="47" xr6:coauthVersionMax="47" xr10:uidLastSave="{00000000-0000-0000-0000-000000000000}"/>
  <bookViews>
    <workbookView xWindow="-110" yWindow="-110" windowWidth="38620" windowHeight="21220" tabRatio="500" xr2:uid="{00000000-000D-0000-FFFF-FFFF00000000}"/>
  </bookViews>
  <sheets>
    <sheet name="Sample Project Pipeline Tracker" sheetId="1" r:id="rId1"/>
    <sheet name="BLANK- Project Pipeline Tracker" sheetId="9"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Project Pipeline Tracker'!$B$2:$P$34</definedName>
    <definedName name="_xlnm.Print_Area" localSheetId="0">'Sample Project Pipeline Tracker'!$B$3:$P$31</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0" i="1" l="1"/>
  <c r="I4" i="1" s="1"/>
  <c r="F29" i="1"/>
  <c r="F28" i="1"/>
  <c r="F27" i="1"/>
  <c r="F26" i="1"/>
  <c r="F25" i="1"/>
  <c r="J30" i="1"/>
  <c r="K4" i="1" s="1"/>
  <c r="J29" i="1"/>
  <c r="J28" i="1"/>
  <c r="J27" i="1"/>
  <c r="J26" i="1"/>
  <c r="J25" i="1"/>
  <c r="N27" i="1"/>
  <c r="N26" i="1"/>
  <c r="N25" i="1"/>
  <c r="N28" i="9"/>
  <c r="J33" i="9"/>
  <c r="J32" i="9"/>
  <c r="J31" i="9"/>
  <c r="J30" i="9"/>
  <c r="J29" i="9"/>
  <c r="J28" i="9"/>
  <c r="L19" i="9"/>
  <c r="L18" i="9"/>
  <c r="L17" i="9"/>
  <c r="L16" i="9"/>
  <c r="L19" i="1"/>
  <c r="F33" i="9"/>
  <c r="F32" i="9"/>
  <c r="F31" i="9"/>
  <c r="N30" i="9"/>
  <c r="F30" i="9"/>
  <c r="N29" i="9"/>
  <c r="F29" i="9"/>
  <c r="F28" i="9"/>
  <c r="L24" i="9"/>
  <c r="L23" i="9"/>
  <c r="L22" i="9"/>
  <c r="L21" i="9"/>
  <c r="L20" i="9"/>
  <c r="L15" i="9"/>
  <c r="L14" i="9"/>
  <c r="L13" i="9"/>
  <c r="L12" i="9"/>
  <c r="L11" i="9"/>
  <c r="L10" i="9"/>
  <c r="L11" i="1"/>
  <c r="L12" i="1"/>
  <c r="L13" i="1"/>
  <c r="L14" i="1"/>
  <c r="L15" i="1"/>
  <c r="L16" i="1"/>
  <c r="L17" i="1"/>
  <c r="L18" i="1"/>
  <c r="L20" i="1"/>
  <c r="L21" i="1"/>
  <c r="L3" i="9" l="1"/>
  <c r="L4" i="1"/>
  <c r="N31" i="9"/>
  <c r="O30" i="9" s="1"/>
  <c r="J34" i="9"/>
  <c r="K32" i="9" s="1"/>
  <c r="K3" i="9"/>
  <c r="F34" i="9"/>
  <c r="G28" i="9" s="1"/>
  <c r="I3" i="9"/>
  <c r="F31" i="1"/>
  <c r="G27" i="1" s="1"/>
  <c r="N28" i="1"/>
  <c r="K31" i="9" l="1"/>
  <c r="K29" i="9"/>
  <c r="G31" i="9"/>
  <c r="K30" i="9"/>
  <c r="G30" i="9"/>
  <c r="G33" i="9"/>
  <c r="O29" i="9"/>
  <c r="G29" i="9"/>
  <c r="O28" i="9"/>
  <c r="G32" i="9"/>
  <c r="K28" i="9"/>
  <c r="K33" i="9"/>
  <c r="J31" i="1"/>
  <c r="G25" i="1"/>
  <c r="G29" i="1"/>
  <c r="G26" i="1"/>
  <c r="G30" i="1"/>
  <c r="G28" i="1"/>
  <c r="O27" i="1"/>
  <c r="O26" i="1"/>
  <c r="O25" i="1"/>
  <c r="K34" i="9" l="1"/>
  <c r="G34" i="9"/>
  <c r="J3" i="9" s="1"/>
  <c r="O31" i="9"/>
  <c r="K29" i="1"/>
  <c r="K30" i="1"/>
  <c r="K26" i="1"/>
  <c r="K27" i="1"/>
  <c r="K28" i="1"/>
  <c r="K25" i="1"/>
  <c r="G31" i="1"/>
  <c r="J4" i="1" s="1"/>
  <c r="O28" i="1"/>
  <c r="K31" i="1" l="1"/>
</calcChain>
</file>

<file path=xl/sharedStrings.xml><?xml version="1.0" encoding="utf-8"?>
<sst xmlns="http://schemas.openxmlformats.org/spreadsheetml/2006/main" count="207" uniqueCount="69">
  <si>
    <t>STATUS</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</si>
  <si>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</si>
  <si>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</si>
  <si>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</si>
  <si>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</si>
  <si>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</si>
  <si>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</si>
  <si>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</si>
  <si>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</si>
  <si>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 COMPLETE</t>
  </si>
  <si>
    <t>DATE</t>
  </si>
  <si>
    <t>00/00/00</t>
  </si>
  <si>
    <t>DASHBOARD DATA</t>
  </si>
  <si>
    <t>COUNT</t>
  </si>
  <si>
    <t>%</t>
  </si>
  <si>
    <t>START 
DATE</t>
  </si>
  <si>
    <t>TOTAL</t>
  </si>
  <si>
    <t>ON TRACK</t>
  </si>
  <si>
    <t>CAMPAIGN NAME</t>
  </si>
  <si>
    <t>SAMPLE PROJECT PIPELINE REPORT TEMPLATE</t>
  </si>
  <si>
    <t>PROJECTS</t>
  </si>
  <si>
    <t>PROJECT ID</t>
  </si>
  <si>
    <t>NAME</t>
  </si>
  <si>
    <t>TYPE</t>
  </si>
  <si>
    <t>Internal</t>
  </si>
  <si>
    <t>External</t>
  </si>
  <si>
    <t>Hybrid</t>
  </si>
  <si>
    <t>INTERNAL</t>
  </si>
  <si>
    <t>EXTERNAL</t>
  </si>
  <si>
    <t>HYBRID</t>
  </si>
  <si>
    <t>TASK TYPE %</t>
  </si>
  <si>
    <t>Research</t>
  </si>
  <si>
    <t>Approval</t>
  </si>
  <si>
    <t>Develop</t>
  </si>
  <si>
    <t>Execute</t>
  </si>
  <si>
    <t>Launch</t>
  </si>
  <si>
    <t>STAGE</t>
  </si>
  <si>
    <t>Test</t>
  </si>
  <si>
    <t>PROJECT STATUS %</t>
  </si>
  <si>
    <t>PROJECT STAGE %</t>
  </si>
  <si>
    <t>RESEARCH 
END DATE</t>
  </si>
  <si>
    <t>APPROVAL 
END DATE</t>
  </si>
  <si>
    <t>DEVELOP 
END DATE</t>
  </si>
  <si>
    <t>TEST 
END DATE</t>
  </si>
  <si>
    <t>EXECUTE 
END DATE</t>
  </si>
  <si>
    <t>LAUNCH 
END DATE</t>
  </si>
  <si>
    <r>
      <t xml:space="preserve">DURATION 
</t>
    </r>
    <r>
      <rPr>
        <sz val="10"/>
        <color theme="0"/>
        <rFont val="Century Gothic"/>
        <family val="1"/>
      </rPr>
      <t>in days</t>
    </r>
  </si>
  <si>
    <t># COMPLETE</t>
  </si>
  <si>
    <t>At Risk</t>
  </si>
  <si>
    <t># AT RISK</t>
  </si>
  <si>
    <t>AVG DAYS TO COMPLETE</t>
  </si>
  <si>
    <t>Sample Project One</t>
  </si>
  <si>
    <t>Sample Project Two</t>
  </si>
  <si>
    <t>Sample Project Three</t>
  </si>
  <si>
    <t>Sample Project Four</t>
  </si>
  <si>
    <t>Sample Project Five</t>
  </si>
  <si>
    <t>Sample Project Six</t>
  </si>
  <si>
    <t>Sample Project Seven</t>
  </si>
  <si>
    <t>Sample Project Eight</t>
  </si>
  <si>
    <t>Sample Project Nine</t>
  </si>
  <si>
    <t>Sample Project Ten</t>
  </si>
  <si>
    <t>Sample Project Eleven</t>
  </si>
  <si>
    <t>OWNER</t>
  </si>
  <si>
    <t>PM 1</t>
  </si>
  <si>
    <t>PM 2</t>
  </si>
  <si>
    <t>PM 3</t>
  </si>
  <si>
    <t>PM 4</t>
  </si>
  <si>
    <t>PROJECT NAME</t>
  </si>
  <si>
    <t>SAMPLE PROJECT PIPELINE TRACKER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</si>
</sst>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b/>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8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0" fillId="0" borderId="0" xfId="0" applyAlignment="1">
      <alignment horizontal="left" vertical="center" indent="1"/>
    </xf>
    <xf numFmtId="0" fontId="7" fillId="0" borderId="0" xfId="5"/>
    <xf numFmtId="165"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Fill="1" applyBorder="1" applyAlignment="1">
      <alignment horizontal="left" vertical="center" indent="1"/>
    </xf>
    <xf numFmtId="0" fontId="12" fillId="2" borderId="0" xfId="0" applyFont="1" applyFill="1" applyBorder="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4" fillId="0" borderId="3" xfId="0" applyFont="1" applyFill="1" applyBorder="1" applyAlignment="1">
      <alignment horizontal="left" vertical="center" wrapText="1" indent="1"/>
    </xf>
    <xf numFmtId="0" fontId="14" fillId="17" borderId="4" xfId="0" applyFont="1" applyFill="1" applyBorder="1" applyAlignment="1">
      <alignment horizontal="center" vertical="center" wrapText="1"/>
    </xf>
    <xf numFmtId="0" fontId="5" fillId="0" borderId="1" xfId="0" applyFont="1" applyFill="1" applyBorder="1" applyAlignment="1">
      <alignment horizontal="left" vertical="center" wrapText="1" indent="1" readingOrder="1"/>
    </xf>
    <xf numFmtId="166" fontId="4" fillId="0" borderId="10" xfId="0" applyNumberFormat="1" applyFont="1" applyFill="1" applyBorder="1" applyAlignment="1">
      <alignment horizontal="center" vertical="center" wrapText="1"/>
    </xf>
    <xf numFmtId="166" fontId="4" fillId="0" borderId="11"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66" fontId="5" fillId="0" borderId="10" xfId="0" applyNumberFormat="1" applyFont="1" applyFill="1" applyBorder="1" applyAlignment="1">
      <alignment horizontal="center" vertical="center" wrapText="1" readingOrder="1"/>
    </xf>
    <xf numFmtId="166" fontId="5" fillId="0" borderId="11" xfId="0" applyNumberFormat="1" applyFont="1" applyFill="1" applyBorder="1" applyAlignment="1">
      <alignment horizontal="center" vertical="center" wrapText="1" readingOrder="1"/>
    </xf>
    <xf numFmtId="166" fontId="5" fillId="0" borderId="1" xfId="0" applyNumberFormat="1" applyFont="1" applyFill="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8">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6237"/>
        </patternFill>
      </fill>
    </dxf>
    <dxf>
      <font>
        <color theme="3" tint="0.79998168889431442"/>
      </font>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rgb="FFC8FAEE"/>
        </patternFill>
      </fill>
    </dxf>
    <dxf>
      <fill>
        <patternFill>
          <bgColor rgb="FF9CEEE3"/>
        </patternFill>
      </fill>
    </dxf>
    <dxf>
      <fill>
        <patternFill>
          <bgColor rgb="FFE0F99C"/>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6237"/>
        </patternFill>
      </fill>
    </dxf>
    <dxf>
      <font>
        <color theme="3" tint="0.79998168889431442"/>
      </font>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rgb="FFC8FAEE"/>
        </patternFill>
      </fill>
    </dxf>
    <dxf>
      <fill>
        <patternFill>
          <bgColor rgb="FF9CEEE3"/>
        </patternFill>
      </fill>
    </dxf>
    <dxf>
      <fill>
        <patternFill>
          <bgColor rgb="FFE0F99C"/>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6237"/>
        </patternFill>
      </fill>
    </dxf>
    <dxf>
      <font>
        <color theme="3" tint="0.79998168889431442"/>
      </font>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rgb="FFC8FAEE"/>
        </patternFill>
      </fill>
    </dxf>
    <dxf>
      <fill>
        <patternFill>
          <bgColor rgb="FF9CEEE3"/>
        </patternFill>
      </fill>
    </dxf>
    <dxf>
      <fill>
        <patternFill>
          <bgColor rgb="FFE0F99C"/>
        </patternFill>
      </fill>
    </dxf>
  </dxfs>
  <tableStyles count="0" defaultTableStyle="TableStyleMedium9" defaultPivotStyle="PivotStyleMedium4"/>
  <colors>
    <mruColors>
      <color rgb="FF66FAF8"/>
      <color rgb="FFFF6237"/>
      <color rgb="FF43C724"/>
      <color rgb="FFE0F99C"/>
      <color rgb="FFC8FAEE"/>
      <color rgb="FF9CEEE3"/>
      <color rgb="FFEAEEF3"/>
      <color rgb="FFA5FAEC"/>
      <color rgb="FFFFB98A"/>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STATUS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Pipeline Tracker'!$I$25:$I$30</c:f>
              <c:strCache>
                <c:ptCount val="6"/>
                <c:pt idx="0">
                  <c:v>Not Started</c:v>
                </c:pt>
                <c:pt idx="1">
                  <c:v>In Progress</c:v>
                </c:pt>
                <c:pt idx="2">
                  <c:v>Complete</c:v>
                </c:pt>
                <c:pt idx="3">
                  <c:v>Overdue</c:v>
                </c:pt>
                <c:pt idx="4">
                  <c:v>On Hold</c:v>
                </c:pt>
                <c:pt idx="5">
                  <c:v>At Risk</c:v>
                </c:pt>
              </c:strCache>
            </c:strRef>
          </c:cat>
          <c:val>
            <c:numRef>
              <c:f>'Sample Project Pipeline Tracker'!$J$25:$J$30</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Pipeline Tracker'!$I$25:$I$30</c:f>
              <c:strCache>
                <c:ptCount val="6"/>
                <c:pt idx="0">
                  <c:v>Not Started</c:v>
                </c:pt>
                <c:pt idx="1">
                  <c:v>In Progress</c:v>
                </c:pt>
                <c:pt idx="2">
                  <c:v>Complete</c:v>
                </c:pt>
                <c:pt idx="3">
                  <c:v>Overdue</c:v>
                </c:pt>
                <c:pt idx="4">
                  <c:v>On Hold</c:v>
                </c:pt>
                <c:pt idx="5">
                  <c:v>At Risk</c:v>
                </c:pt>
              </c:strCache>
            </c:strRef>
          </c:cat>
          <c:val>
            <c:numRef>
              <c:f>'Sample Project Pipeline Tracker'!$J$25:$J$29</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PROJECT TYPE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'Sample Project Pipeline Tracker'!$M$25:$M$27</c:f>
              <c:strCache>
                <c:ptCount val="3"/>
                <c:pt idx="0">
                  <c:v>INTERNAL</c:v>
                </c:pt>
                <c:pt idx="1">
                  <c:v>EXTERNAL</c:v>
                </c:pt>
                <c:pt idx="2">
                  <c:v>HYBRID</c:v>
                </c:pt>
              </c:strCache>
            </c:strRef>
          </c:cat>
          <c:val>
            <c:numRef>
              <c:f>'Sample Project Pipeline Tracker'!$N$25:$N$27</c:f>
              <c:numCache>
                <c:formatCode>0</c:formatCode>
                <c:ptCount val="3"/>
                <c:pt idx="0">
                  <c:v>6</c:v>
                </c:pt>
                <c:pt idx="1">
                  <c:v>4</c:v>
                </c:pt>
                <c:pt idx="2">
                  <c:v>1</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STAGE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Pipeline Tracker'!$E$25:$E$30</c:f>
              <c:strCache>
                <c:ptCount val="6"/>
                <c:pt idx="0">
                  <c:v>Research</c:v>
                </c:pt>
                <c:pt idx="1">
                  <c:v>Approval</c:v>
                </c:pt>
                <c:pt idx="2">
                  <c:v>Develop</c:v>
                </c:pt>
                <c:pt idx="3">
                  <c:v>Test</c:v>
                </c:pt>
                <c:pt idx="4">
                  <c:v>Execute</c:v>
                </c:pt>
                <c:pt idx="5">
                  <c:v>Launch</c:v>
                </c:pt>
              </c:strCache>
            </c:strRef>
          </c:cat>
          <c:val>
            <c:numRef>
              <c:f>'Sample Project Pipeline Tracker'!$F$25:$F$30</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Pipeline Tracker'!$E$25:$E$30</c:f>
              <c:strCache>
                <c:ptCount val="6"/>
                <c:pt idx="0">
                  <c:v>Research</c:v>
                </c:pt>
                <c:pt idx="1">
                  <c:v>Approval</c:v>
                </c:pt>
                <c:pt idx="2">
                  <c:v>Develop</c:v>
                </c:pt>
                <c:pt idx="3">
                  <c:v>Test</c:v>
                </c:pt>
                <c:pt idx="4">
                  <c:v>Execute</c:v>
                </c:pt>
                <c:pt idx="5">
                  <c:v>Launch</c:v>
                </c:pt>
              </c:strCache>
            </c:strRef>
          </c:cat>
          <c:val>
            <c:numRef>
              <c:f>'Sample Project Pipeline Tracker'!$F$25:$F$30</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STATUS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Tracker'!$I$28:$I$33</c:f>
              <c:strCache>
                <c:ptCount val="6"/>
                <c:pt idx="0">
                  <c:v>Not Started</c:v>
                </c:pt>
                <c:pt idx="1">
                  <c:v>In Progress</c:v>
                </c:pt>
                <c:pt idx="2">
                  <c:v>Complete</c:v>
                </c:pt>
                <c:pt idx="3">
                  <c:v>Overdue</c:v>
                </c:pt>
                <c:pt idx="4">
                  <c:v>On Hold</c:v>
                </c:pt>
                <c:pt idx="5">
                  <c:v>At Risk</c:v>
                </c:pt>
              </c:strCache>
            </c:strRef>
          </c:cat>
          <c:val>
            <c:numRef>
              <c:f>'BLANK- Project Pipeline Tracker'!$J$28:$J$33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Tracker'!$I$28:$I$33</c:f>
              <c:strCache>
                <c:ptCount val="6"/>
                <c:pt idx="0">
                  <c:v>Not Started</c:v>
                </c:pt>
                <c:pt idx="1">
                  <c:v>In Progress</c:v>
                </c:pt>
                <c:pt idx="2">
                  <c:v>Complete</c:v>
                </c:pt>
                <c:pt idx="3">
                  <c:v>Overdue</c:v>
                </c:pt>
                <c:pt idx="4">
                  <c:v>On Hold</c:v>
                </c:pt>
                <c:pt idx="5">
                  <c:v>At Risk</c:v>
                </c:pt>
              </c:strCache>
            </c:strRef>
          </c:cat>
          <c:val>
            <c:numRef>
              <c:f>'BLANK- Project Pipeline Tracker'!$J$28:$J$32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PROJECT TYPE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'BLANK- Project Pipeline Tracker'!$M$28:$M$30</c:f>
              <c:strCache>
                <c:ptCount val="3"/>
                <c:pt idx="0">
                  <c:v>INTERNAL</c:v>
                </c:pt>
                <c:pt idx="1">
                  <c:v>EXTERNAL</c:v>
                </c:pt>
                <c:pt idx="2">
                  <c:v>HYBRID</c:v>
                </c:pt>
              </c:strCache>
            </c:strRef>
          </c:cat>
          <c:val>
            <c:numRef>
              <c:f>'BLANK- Project Pipeline Tracker'!$N$28:$N$30</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STAGE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Tracker'!$E$28:$E$33</c:f>
              <c:strCache>
                <c:ptCount val="6"/>
                <c:pt idx="0">
                  <c:v>Research</c:v>
                </c:pt>
                <c:pt idx="1">
                  <c:v>Approval</c:v>
                </c:pt>
                <c:pt idx="2">
                  <c:v>Develop</c:v>
                </c:pt>
                <c:pt idx="3">
                  <c:v>Test</c:v>
                </c:pt>
                <c:pt idx="4">
                  <c:v>Execute</c:v>
                </c:pt>
                <c:pt idx="5">
                  <c:v>Launch</c:v>
                </c:pt>
              </c:strCache>
            </c:strRef>
          </c:cat>
          <c:val>
            <c:numRef>
              <c:f>'BLANK- Project Pipeline Tracker'!$F$28:$F$33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Tracker'!$E$28:$E$33</c:f>
              <c:strCache>
                <c:ptCount val="6"/>
                <c:pt idx="0">
                  <c:v>Research</c:v>
                </c:pt>
                <c:pt idx="1">
                  <c:v>Approval</c:v>
                </c:pt>
                <c:pt idx="2">
                  <c:v>Develop</c:v>
                </c:pt>
                <c:pt idx="3">
                  <c:v>Test</c:v>
                </c:pt>
                <c:pt idx="4">
                  <c:v>Execute</c:v>
                </c:pt>
                <c:pt idx="5">
                  <c:v>Launch</c:v>
                </c:pt>
              </c:strCache>
            </c:strRef>
          </c:cat>
          <c:val>
            <c:numRef>
              <c:f>'BLANK- Project Pipeline Tracker'!$F$28:$F$33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bit.ly/3gZnELJ" TargetMode="Externa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419100</xdr:colOff>
      <xdr:row>5</xdr:row>
      <xdr:rowOff>0</xdr:rowOff>
    </xdr:from>
    <xdr:to>
      <xdr:col>10</xdr:col>
      <xdr:colOff>254000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5</xdr:row>
      <xdr:rowOff>1917700</xdr:rowOff>
    </xdr:from>
    <xdr:to>
      <xdr:col>15</xdr:col>
      <xdr:colOff>88900</xdr:colOff>
      <xdr:row>5</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889000</xdr:colOff>
      <xdr:row>1</xdr:row>
      <xdr:rowOff>0</xdr:rowOff>
    </xdr:to>
    <xdr:pic>
      <xdr:nvPicPr>
        <xdr:cNvPr id="8" name="Picture 7">
          <a:hlinkClick xmlns:r="http://schemas.openxmlformats.org/officeDocument/2006/relationships" r:id="rId3"/>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twoCellAnchor>
    <xdr:from>
      <xdr:col>1</xdr:col>
      <xdr:colOff>0</xdr:colOff>
      <xdr:row>5</xdr:row>
      <xdr:rowOff>0</xdr:rowOff>
    </xdr:from>
    <xdr:to>
      <xdr:col>5</xdr:col>
      <xdr:colOff>38100</xdr:colOff>
      <xdr:row>5</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419100</xdr:colOff>
      <xdr:row>4</xdr:row>
      <xdr:rowOff>0</xdr:rowOff>
    </xdr:from>
    <xdr:to>
      <xdr:col>10</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4</xdr:row>
      <xdr:rowOff>1917700</xdr:rowOff>
    </xdr:from>
    <xdr:to>
      <xdr:col>15</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5</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660400</xdr:colOff>
      <xdr:row>4</xdr:row>
      <xdr:rowOff>76200</xdr:rowOff>
    </xdr:from>
    <xdr:to>
      <xdr:col>13</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Enter DASHBOARD DATA in the tables beginning at row 10.  </a:t>
          </a:r>
        </a:p>
        <a:p>
          <a:r>
            <a:rPr lang="en-US" sz="1200">
              <a:latin typeface="Century Gothic" panose="020B0502020202020204" pitchFamily="34" charset="0"/>
            </a:rPr>
            <a:t>Dashboard graphics will automatically populate.  </a:t>
          </a:r>
        </a:p>
        <a:p>
          <a:r>
            <a:rPr lang="en-US" sz="1200">
              <a:latin typeface="Century Gothic" panose="020B0502020202020204" pitchFamily="34" charset="0"/>
            </a:rPr>
            <a:t>User to complete non-shaded cells only.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gZnELJ"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08"/>
  <sheetViews>
    <sheetView showGridLines="0" tabSelected="1" workbookViewId="0">
      <pane ySplit="1" topLeftCell="A2" activePane="bottomLeft" state="frozen"/>
      <selection pane="bottomLeft" activeCell="B33" sqref="B33:P33"/>
    </sheetView>
  </sheetViews>
  <sheetFormatPr defaultColWidth="11" defaultRowHeight="12.5" x14ac:dyDescent="0.25"/>
  <cols>
    <col min="1" max="1" width="3.33203125" style="6" customWidth="1"/>
    <col min="2" max="2" width="10.83203125" style="6" customWidth="1"/>
    <col min="3" max="3" width="25.83203125" style="6" customWidth="1"/>
    <col min="4" max="4" width="20.83203125" style="6" customWidth="1"/>
    <col min="5" max="11" width="14.83203125" style="6" customWidth="1"/>
    <col min="12" max="12" width="11.83203125" style="6" customWidth="1"/>
    <col min="13" max="14" width="12.83203125" style="6" customWidth="1"/>
    <col min="15" max="15" width="10.83203125" style="6" customWidth="1"/>
    <col min="16" max="16" width="25.83203125" style="6" customWidth="1"/>
    <col min="17" max="17" width="3.33203125" style="6" customWidth="1"/>
    <col min="18" max="18" width="12.83203125" style="6" customWidth="1"/>
    <col min="19" max="19" width="3.33203125" style="6" customWidth="1"/>
    <col min="20" max="20" width="12.83203125" style="6" customWidth="1"/>
    <col min="21" max="21" width="3.33203125" style="6" customWidth="1"/>
    <col min="22" max="22" width="10.83203125" style="6" customWidth="1"/>
    <col min="23" max="23" width="3.33203125" style="6" customWidth="1"/>
    <col min="24" max="16384" width="11" style="6"/>
  </cols>
  <sheetData>
    <row r="1" spans="1:259" customFormat="1" ht="197" customHeight="1" x14ac:dyDescent="0.35">
      <c r="B1" s="34"/>
    </row>
    <row r="2" spans="1:259" s="11" customFormat="1" ht="42" customHeight="1" x14ac:dyDescent="0.35">
      <c r="B2" s="37" t="s">
        <v>68</v>
      </c>
    </row>
    <row r="3" spans="1:259" s="19" customFormat="1" ht="25" customHeight="1" x14ac:dyDescent="0.35">
      <c r="A3" s="16"/>
      <c r="B3" s="78" t="s">
        <v>18</v>
      </c>
      <c r="C3" s="78"/>
      <c r="D3" s="78"/>
      <c r="E3" s="78"/>
      <c r="F3" s="78"/>
      <c r="G3" s="17" t="s">
        <v>10</v>
      </c>
      <c r="H3" s="18" t="s">
        <v>0</v>
      </c>
      <c r="I3" s="17" t="s">
        <v>47</v>
      </c>
      <c r="J3" s="17" t="s">
        <v>9</v>
      </c>
      <c r="K3" s="17" t="s">
        <v>49</v>
      </c>
      <c r="L3" s="81" t="s">
        <v>50</v>
      </c>
      <c r="M3" s="81"/>
      <c r="P3" s="16"/>
      <c r="Q3" s="16"/>
      <c r="R3" s="16"/>
      <c r="S3" s="16"/>
      <c r="T3" s="16"/>
      <c r="U3" s="16"/>
      <c r="V3" s="16"/>
      <c r="W3" s="16"/>
      <c r="X3" s="16"/>
      <c r="Y3" s="16"/>
      <c r="Z3" s="16"/>
      <c r="AA3" s="16"/>
      <c r="AB3" s="16"/>
      <c r="AC3" s="16"/>
      <c r="AD3" s="16"/>
      <c r="AE3" s="16"/>
      <c r="AF3" s="16"/>
      <c r="AG3" s="16"/>
      <c r="AH3" s="16"/>
      <c r="AI3" s="16"/>
    </row>
    <row r="4" spans="1:259" ht="35" customHeight="1" thickBot="1" x14ac:dyDescent="0.3">
      <c r="A4" s="1"/>
      <c r="B4" s="74"/>
      <c r="C4" s="75"/>
      <c r="D4" s="75"/>
      <c r="E4" s="75"/>
      <c r="F4" s="76"/>
      <c r="G4" s="36" t="s">
        <v>11</v>
      </c>
      <c r="H4" s="66" t="s">
        <v>17</v>
      </c>
      <c r="I4" s="61">
        <f>F30</f>
        <v>3</v>
      </c>
      <c r="J4" s="62">
        <f>IFERROR(G30/G31,"0")</f>
        <v>0.27272727272727271</v>
      </c>
      <c r="K4" s="64">
        <f>J30</f>
        <v>1</v>
      </c>
      <c r="L4" s="82">
        <f>IFERROR(AVERAGEIF(L11:L21,"&lt;&gt;0"),"")</f>
        <v>327</v>
      </c>
      <c r="M4" s="83"/>
      <c r="P4" s="1"/>
      <c r="Q4" s="1"/>
      <c r="R4" s="1"/>
      <c r="S4" s="1"/>
      <c r="T4" s="1"/>
      <c r="U4" s="1"/>
      <c r="V4" s="1"/>
      <c r="W4" s="1"/>
      <c r="X4" s="1"/>
      <c r="Y4" s="1"/>
      <c r="Z4" s="1"/>
      <c r="AA4" s="1"/>
      <c r="AB4" s="1"/>
      <c r="AC4" s="1"/>
      <c r="AD4" s="1"/>
      <c r="AE4" s="1"/>
      <c r="AF4" s="1"/>
      <c r="AG4" s="1"/>
      <c r="AH4" s="1"/>
      <c r="AI4" s="1"/>
    </row>
    <row r="5" spans="1:259"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x14ac:dyDescent="0.25">
      <c r="A6" s="1"/>
      <c r="B6" s="1"/>
      <c r="C6" s="9"/>
      <c r="D6" s="9"/>
      <c r="E6" s="9"/>
      <c r="F6" s="9"/>
      <c r="G6" s="9"/>
      <c r="H6" s="9"/>
      <c r="I6" s="9"/>
      <c r="J6" s="9"/>
      <c r="K6" s="9"/>
      <c r="L6" s="9"/>
      <c r="M6" s="9"/>
      <c r="N6" s="9"/>
      <c r="O6" s="9"/>
      <c r="P6" s="9"/>
      <c r="Q6" s="1"/>
      <c r="R6" s="9"/>
      <c r="S6" s="1"/>
      <c r="T6" s="9"/>
      <c r="U6" s="1"/>
      <c r="V6" s="9"/>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5" customHeight="1" x14ac:dyDescent="0.25">
      <c r="A8" s="1"/>
      <c r="B8" s="80" t="s">
        <v>12</v>
      </c>
      <c r="C8" s="80"/>
      <c r="D8" s="80"/>
      <c r="E8" s="80"/>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x14ac:dyDescent="0.25">
      <c r="A9" s="1"/>
      <c r="B9" s="79" t="s">
        <v>20</v>
      </c>
      <c r="C9" s="79"/>
      <c r="D9" s="79"/>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1" customFormat="1" ht="35" customHeight="1" x14ac:dyDescent="0.35">
      <c r="A10" s="10"/>
      <c r="B10" s="14" t="s">
        <v>21</v>
      </c>
      <c r="C10" s="14" t="s">
        <v>22</v>
      </c>
      <c r="D10" s="14" t="s">
        <v>62</v>
      </c>
      <c r="E10" s="57" t="s">
        <v>15</v>
      </c>
      <c r="F10" s="56" t="s">
        <v>40</v>
      </c>
      <c r="G10" s="55" t="s">
        <v>41</v>
      </c>
      <c r="H10" s="54" t="s">
        <v>42</v>
      </c>
      <c r="I10" s="53" t="s">
        <v>43</v>
      </c>
      <c r="J10" s="52" t="s">
        <v>44</v>
      </c>
      <c r="K10" s="59" t="s">
        <v>45</v>
      </c>
      <c r="L10" s="58" t="s">
        <v>46</v>
      </c>
      <c r="M10" s="14" t="s">
        <v>36</v>
      </c>
      <c r="N10" s="14" t="s">
        <v>0</v>
      </c>
      <c r="O10" s="14" t="s">
        <v>23</v>
      </c>
      <c r="P10" s="14" t="s">
        <v>1</v>
      </c>
      <c r="Q10" s="10"/>
      <c r="R10" s="14" t="s">
        <v>36</v>
      </c>
      <c r="S10" s="10"/>
      <c r="T10" s="14" t="s">
        <v>0</v>
      </c>
      <c r="U10" s="10"/>
      <c r="V10" s="14" t="s">
        <v>23</v>
      </c>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8" customFormat="1" ht="23" customHeight="1" x14ac:dyDescent="0.35">
      <c r="A11" s="7"/>
      <c r="B11" s="3">
        <v>1</v>
      </c>
      <c r="C11" s="2" t="s">
        <v>51</v>
      </c>
      <c r="D11" s="2" t="s">
        <v>63</v>
      </c>
      <c r="E11" s="68">
        <v>46539</v>
      </c>
      <c r="F11" s="69">
        <v>46553</v>
      </c>
      <c r="G11" s="70">
        <v>46568</v>
      </c>
      <c r="H11" s="70">
        <v>46569</v>
      </c>
      <c r="I11" s="70"/>
      <c r="J11" s="70"/>
      <c r="K11" s="68"/>
      <c r="L11" s="60">
        <f>IF(K11=0,0,K11-E11)</f>
        <v>0</v>
      </c>
      <c r="M11" s="2" t="s">
        <v>33</v>
      </c>
      <c r="N11" s="43" t="s">
        <v>5</v>
      </c>
      <c r="O11" s="2" t="s">
        <v>24</v>
      </c>
      <c r="P11" s="2"/>
      <c r="Q11" s="21"/>
      <c r="R11" s="44" t="s">
        <v>31</v>
      </c>
      <c r="S11" s="21"/>
      <c r="T11" s="20" t="s">
        <v>7</v>
      </c>
      <c r="U11" s="7"/>
      <c r="V11" s="38" t="s">
        <v>24</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x14ac:dyDescent="0.35">
      <c r="A12" s="7"/>
      <c r="B12" s="3">
        <v>2</v>
      </c>
      <c r="C12" s="4" t="s">
        <v>52</v>
      </c>
      <c r="D12" s="4" t="s">
        <v>64</v>
      </c>
      <c r="E12" s="71">
        <v>46569</v>
      </c>
      <c r="F12" s="72">
        <v>46583</v>
      </c>
      <c r="G12" s="73">
        <v>46598</v>
      </c>
      <c r="H12" s="73">
        <v>46600</v>
      </c>
      <c r="I12" s="73">
        <v>46631</v>
      </c>
      <c r="J12" s="73">
        <v>46692</v>
      </c>
      <c r="K12" s="71">
        <v>46722</v>
      </c>
      <c r="L12" s="60">
        <f t="shared" ref="L12:L21" si="0">IF(K12=0,0,K12-E12)</f>
        <v>153</v>
      </c>
      <c r="M12" s="3" t="s">
        <v>35</v>
      </c>
      <c r="N12" s="67" t="s">
        <v>3</v>
      </c>
      <c r="O12" s="3" t="s">
        <v>25</v>
      </c>
      <c r="P12" s="2"/>
      <c r="Q12" s="21"/>
      <c r="R12" s="45" t="s">
        <v>32</v>
      </c>
      <c r="S12" s="21"/>
      <c r="T12" s="3" t="s">
        <v>5</v>
      </c>
      <c r="U12" s="7"/>
      <c r="V12" s="39" t="s">
        <v>25</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x14ac:dyDescent="0.35">
      <c r="A13" s="7"/>
      <c r="B13" s="3">
        <v>3</v>
      </c>
      <c r="C13" s="4" t="s">
        <v>53</v>
      </c>
      <c r="D13" s="4" t="s">
        <v>65</v>
      </c>
      <c r="E13" s="71">
        <v>46600</v>
      </c>
      <c r="F13" s="72">
        <v>46614</v>
      </c>
      <c r="G13" s="73">
        <v>46629</v>
      </c>
      <c r="H13" s="73">
        <v>46631</v>
      </c>
      <c r="I13" s="73">
        <v>46661</v>
      </c>
      <c r="J13" s="73"/>
      <c r="K13" s="71"/>
      <c r="L13" s="60">
        <f t="shared" si="0"/>
        <v>0</v>
      </c>
      <c r="M13" s="3" t="s">
        <v>37</v>
      </c>
      <c r="N13" s="67" t="s">
        <v>6</v>
      </c>
      <c r="O13" s="3" t="s">
        <v>25</v>
      </c>
      <c r="P13" s="2"/>
      <c r="Q13" s="21"/>
      <c r="R13" s="46" t="s">
        <v>33</v>
      </c>
      <c r="S13" s="21"/>
      <c r="T13" s="3" t="s">
        <v>3</v>
      </c>
      <c r="U13" s="7"/>
      <c r="V13" s="40" t="s">
        <v>26</v>
      </c>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x14ac:dyDescent="0.35">
      <c r="A14" s="7"/>
      <c r="B14" s="3">
        <v>4</v>
      </c>
      <c r="C14" s="12" t="s">
        <v>54</v>
      </c>
      <c r="D14" s="12" t="s">
        <v>63</v>
      </c>
      <c r="E14" s="71">
        <v>46631</v>
      </c>
      <c r="F14" s="72">
        <v>46645</v>
      </c>
      <c r="G14" s="73">
        <v>46660</v>
      </c>
      <c r="H14" s="73">
        <v>46661</v>
      </c>
      <c r="I14" s="73">
        <v>46692</v>
      </c>
      <c r="J14" s="73"/>
      <c r="K14" s="71"/>
      <c r="L14" s="60">
        <f t="shared" si="0"/>
        <v>0</v>
      </c>
      <c r="M14" s="3" t="s">
        <v>37</v>
      </c>
      <c r="N14" s="67" t="s">
        <v>48</v>
      </c>
      <c r="O14" s="3" t="s">
        <v>24</v>
      </c>
      <c r="P14" s="2"/>
      <c r="Q14" s="21"/>
      <c r="R14" s="47" t="s">
        <v>37</v>
      </c>
      <c r="S14" s="21"/>
      <c r="T14" s="12" t="s">
        <v>8</v>
      </c>
      <c r="U14" s="7"/>
      <c r="V14" s="12"/>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x14ac:dyDescent="0.25">
      <c r="A15" s="7"/>
      <c r="B15" s="3">
        <v>5</v>
      </c>
      <c r="C15" s="4" t="s">
        <v>55</v>
      </c>
      <c r="D15" s="4" t="s">
        <v>64</v>
      </c>
      <c r="E15" s="71">
        <v>46661</v>
      </c>
      <c r="F15" s="72">
        <v>46675</v>
      </c>
      <c r="G15" s="73">
        <v>46690</v>
      </c>
      <c r="H15" s="73">
        <v>46692</v>
      </c>
      <c r="I15" s="73">
        <v>46753</v>
      </c>
      <c r="J15" s="73">
        <v>46813</v>
      </c>
      <c r="K15" s="71">
        <v>46917</v>
      </c>
      <c r="L15" s="60">
        <f t="shared" si="0"/>
        <v>256</v>
      </c>
      <c r="M15" s="3" t="s">
        <v>35</v>
      </c>
      <c r="N15" s="67" t="s">
        <v>3</v>
      </c>
      <c r="O15" s="3" t="s">
        <v>24</v>
      </c>
      <c r="P15" s="2"/>
      <c r="Q15" s="7"/>
      <c r="R15" s="48" t="s">
        <v>34</v>
      </c>
      <c r="S15" s="7"/>
      <c r="T15" s="12" t="s">
        <v>6</v>
      </c>
      <c r="U15" s="7"/>
      <c r="V15" s="9"/>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x14ac:dyDescent="0.25">
      <c r="A16" s="7"/>
      <c r="B16" s="3">
        <v>6</v>
      </c>
      <c r="C16" s="4" t="s">
        <v>56</v>
      </c>
      <c r="D16" s="4" t="s">
        <v>65</v>
      </c>
      <c r="E16" s="71">
        <v>46692</v>
      </c>
      <c r="F16" s="72">
        <v>46706</v>
      </c>
      <c r="G16" s="73">
        <v>46721</v>
      </c>
      <c r="H16" s="73">
        <v>46722</v>
      </c>
      <c r="I16" s="73"/>
      <c r="J16" s="73"/>
      <c r="K16" s="71"/>
      <c r="L16" s="60">
        <f t="shared" si="0"/>
        <v>0</v>
      </c>
      <c r="M16" s="3" t="s">
        <v>33</v>
      </c>
      <c r="N16" s="67" t="s">
        <v>5</v>
      </c>
      <c r="O16" s="3" t="s">
        <v>24</v>
      </c>
      <c r="P16" s="2"/>
      <c r="Q16" s="7"/>
      <c r="R16" s="49" t="s">
        <v>35</v>
      </c>
      <c r="S16" s="7"/>
      <c r="T16" s="63" t="s">
        <v>48</v>
      </c>
      <c r="U16" s="7"/>
      <c r="V16" s="9"/>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x14ac:dyDescent="0.25">
      <c r="A17" s="7"/>
      <c r="B17" s="3">
        <v>7</v>
      </c>
      <c r="C17" s="13" t="s">
        <v>57</v>
      </c>
      <c r="D17" s="13" t="s">
        <v>66</v>
      </c>
      <c r="E17" s="71">
        <v>46722</v>
      </c>
      <c r="F17" s="69">
        <v>46736</v>
      </c>
      <c r="G17" s="70">
        <v>46751</v>
      </c>
      <c r="H17" s="70">
        <v>46753</v>
      </c>
      <c r="I17" s="70"/>
      <c r="J17" s="70"/>
      <c r="K17" s="68"/>
      <c r="L17" s="60">
        <f t="shared" si="0"/>
        <v>0</v>
      </c>
      <c r="M17" s="3" t="s">
        <v>33</v>
      </c>
      <c r="N17" s="67" t="s">
        <v>8</v>
      </c>
      <c r="O17" s="3" t="s">
        <v>25</v>
      </c>
      <c r="P17" s="2"/>
      <c r="Q17" s="7"/>
      <c r="R17" s="9"/>
      <c r="S17" s="7"/>
      <c r="T17" s="9"/>
      <c r="U17" s="7"/>
      <c r="V17" s="9"/>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x14ac:dyDescent="0.25">
      <c r="A18" s="7"/>
      <c r="B18" s="3">
        <v>8</v>
      </c>
      <c r="C18" s="13" t="s">
        <v>58</v>
      </c>
      <c r="D18" s="13" t="s">
        <v>63</v>
      </c>
      <c r="E18" s="71">
        <v>46753</v>
      </c>
      <c r="F18" s="69">
        <v>46767</v>
      </c>
      <c r="G18" s="70">
        <v>46782</v>
      </c>
      <c r="H18" s="70">
        <v>46784</v>
      </c>
      <c r="I18" s="70">
        <v>46813</v>
      </c>
      <c r="J18" s="70">
        <v>46844</v>
      </c>
      <c r="K18" s="68"/>
      <c r="L18" s="60">
        <f t="shared" si="0"/>
        <v>0</v>
      </c>
      <c r="M18" s="3" t="s">
        <v>34</v>
      </c>
      <c r="N18" s="67" t="s">
        <v>5</v>
      </c>
      <c r="O18" s="3" t="s">
        <v>24</v>
      </c>
      <c r="P18" s="2"/>
      <c r="Q18" s="7"/>
      <c r="R18" s="9"/>
      <c r="S18" s="7"/>
      <c r="T18" s="9"/>
      <c r="U18" s="7"/>
      <c r="V18" s="9"/>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x14ac:dyDescent="0.25">
      <c r="A19" s="7"/>
      <c r="B19" s="3">
        <v>9</v>
      </c>
      <c r="C19" s="13" t="s">
        <v>59</v>
      </c>
      <c r="D19" s="13" t="s">
        <v>63</v>
      </c>
      <c r="E19" s="71">
        <v>46419</v>
      </c>
      <c r="F19" s="69">
        <v>46798</v>
      </c>
      <c r="G19" s="70">
        <v>46811</v>
      </c>
      <c r="H19" s="70">
        <v>46813</v>
      </c>
      <c r="I19" s="70">
        <v>46917</v>
      </c>
      <c r="J19" s="70">
        <v>46947</v>
      </c>
      <c r="K19" s="68">
        <v>46991</v>
      </c>
      <c r="L19" s="60">
        <f>IF(K19=0,0,K19-E19)</f>
        <v>572</v>
      </c>
      <c r="M19" s="3" t="s">
        <v>35</v>
      </c>
      <c r="N19" s="67" t="s">
        <v>3</v>
      </c>
      <c r="O19" s="3" t="s">
        <v>24</v>
      </c>
      <c r="P19" s="2"/>
      <c r="Q19" s="7"/>
      <c r="R19" s="9"/>
      <c r="S19" s="7"/>
      <c r="T19" s="9"/>
      <c r="U19" s="7"/>
      <c r="V19" s="9"/>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x14ac:dyDescent="0.25">
      <c r="A20" s="7"/>
      <c r="B20" s="3">
        <v>10</v>
      </c>
      <c r="C20" s="13" t="s">
        <v>60</v>
      </c>
      <c r="D20" s="13" t="s">
        <v>64</v>
      </c>
      <c r="E20" s="71">
        <v>46813</v>
      </c>
      <c r="F20" s="69">
        <v>46827</v>
      </c>
      <c r="G20" s="70">
        <v>46842</v>
      </c>
      <c r="H20" s="70"/>
      <c r="I20" s="70"/>
      <c r="J20" s="70"/>
      <c r="K20" s="68"/>
      <c r="L20" s="60">
        <f t="shared" si="0"/>
        <v>0</v>
      </c>
      <c r="M20" s="3" t="s">
        <v>32</v>
      </c>
      <c r="N20" s="67" t="s">
        <v>5</v>
      </c>
      <c r="O20" s="3" t="s">
        <v>25</v>
      </c>
      <c r="P20" s="2"/>
      <c r="Q20" s="7"/>
      <c r="R20" s="9"/>
      <c r="S20" s="7"/>
      <c r="T20" s="9"/>
      <c r="U20" s="7"/>
      <c r="V20" s="9"/>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x14ac:dyDescent="0.25">
      <c r="A21" s="7"/>
      <c r="B21" s="3">
        <v>11</v>
      </c>
      <c r="C21" s="13" t="s">
        <v>61</v>
      </c>
      <c r="D21" s="13" t="s">
        <v>66</v>
      </c>
      <c r="E21" s="71">
        <v>46813</v>
      </c>
      <c r="F21" s="69">
        <v>44287</v>
      </c>
      <c r="G21" s="70"/>
      <c r="H21" s="70"/>
      <c r="I21" s="70"/>
      <c r="J21" s="70"/>
      <c r="K21" s="68"/>
      <c r="L21" s="60">
        <f t="shared" si="0"/>
        <v>0</v>
      </c>
      <c r="M21" s="3" t="s">
        <v>31</v>
      </c>
      <c r="N21" s="67" t="s">
        <v>7</v>
      </c>
      <c r="O21" s="3" t="s">
        <v>26</v>
      </c>
      <c r="P21" s="2"/>
      <c r="Q21" s="7"/>
      <c r="R21" s="9"/>
      <c r="S21" s="7"/>
      <c r="T21" s="9"/>
      <c r="U21" s="7"/>
      <c r="V21" s="9"/>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25" customHeight="1" x14ac:dyDescent="0.25">
      <c r="A23" s="1"/>
      <c r="E23" s="79" t="s">
        <v>39</v>
      </c>
      <c r="F23" s="79"/>
      <c r="G23" s="79"/>
      <c r="I23" s="79" t="s">
        <v>38</v>
      </c>
      <c r="J23" s="79"/>
      <c r="K23" s="79"/>
      <c r="L23" s="51"/>
      <c r="M23" s="77" t="s">
        <v>30</v>
      </c>
      <c r="N23" s="77"/>
      <c r="O23" s="77"/>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s="15" customFormat="1" ht="23" customHeight="1" x14ac:dyDescent="0.35">
      <c r="E24" s="32" t="s">
        <v>36</v>
      </c>
      <c r="F24" s="33" t="s">
        <v>13</v>
      </c>
      <c r="G24" s="33" t="s">
        <v>14</v>
      </c>
      <c r="I24" s="32" t="s">
        <v>0</v>
      </c>
      <c r="J24" s="33" t="s">
        <v>13</v>
      </c>
      <c r="K24" s="33" t="s">
        <v>14</v>
      </c>
      <c r="M24" s="32" t="s">
        <v>0</v>
      </c>
      <c r="N24" s="33" t="s">
        <v>13</v>
      </c>
      <c r="O24" s="33" t="s">
        <v>14</v>
      </c>
    </row>
    <row r="25" spans="1:259" s="15" customFormat="1" ht="23" customHeight="1" x14ac:dyDescent="0.35">
      <c r="E25" s="44" t="s">
        <v>31</v>
      </c>
      <c r="F25" s="26">
        <f>COUNTIF(M11:M21, "Research")</f>
        <v>1</v>
      </c>
      <c r="G25" s="27">
        <f>IFERROR(F25/F31,"")</f>
        <v>9.0909090909090912E-2</v>
      </c>
      <c r="I25" s="65" t="s">
        <v>7</v>
      </c>
      <c r="J25" s="26">
        <f>COUNTIF(N11:N21, "Not Started")</f>
        <v>1</v>
      </c>
      <c r="K25" s="27">
        <f>IFERROR(J25/J31,"")</f>
        <v>0.1</v>
      </c>
      <c r="M25" s="50" t="s">
        <v>27</v>
      </c>
      <c r="N25" s="26">
        <f>COUNTIF(O11:O21, "Internal")</f>
        <v>6</v>
      </c>
      <c r="O25" s="27">
        <f>IFERROR(N25/N28,"")</f>
        <v>0.54545454545454541</v>
      </c>
    </row>
    <row r="26" spans="1:259" s="15" customFormat="1" ht="23" customHeight="1" x14ac:dyDescent="0.35">
      <c r="E26" s="45" t="s">
        <v>32</v>
      </c>
      <c r="F26" s="26">
        <f>COUNTIF(M11:M21, "Approval")</f>
        <v>1</v>
      </c>
      <c r="G26" s="27">
        <f>IFERROR(F26/F31,"")</f>
        <v>9.0909090909090912E-2</v>
      </c>
      <c r="I26" s="3" t="s">
        <v>5</v>
      </c>
      <c r="J26" s="26">
        <f>COUNTIF(N11:N21, "In Progress")</f>
        <v>4</v>
      </c>
      <c r="K26" s="27">
        <f>IFERROR(J26/J31,"")</f>
        <v>0.4</v>
      </c>
      <c r="M26" s="41" t="s">
        <v>28</v>
      </c>
      <c r="N26" s="26">
        <f>COUNTIF(O11:O21, "External")</f>
        <v>4</v>
      </c>
      <c r="O26" s="27">
        <f>IFERROR(N26/N28,"")</f>
        <v>0.36363636363636365</v>
      </c>
    </row>
    <row r="27" spans="1:259" s="15" customFormat="1" ht="23" customHeight="1" thickBot="1" x14ac:dyDescent="0.4">
      <c r="E27" s="46" t="s">
        <v>33</v>
      </c>
      <c r="F27" s="26">
        <f>COUNTIF(M11:M21, "Develop")</f>
        <v>3</v>
      </c>
      <c r="G27" s="27">
        <f>IFERROR(F27/F31,"")</f>
        <v>0.27272727272727271</v>
      </c>
      <c r="I27" s="22" t="s">
        <v>3</v>
      </c>
      <c r="J27" s="26">
        <f>COUNTIF(N11:N21, "Complete")</f>
        <v>3</v>
      </c>
      <c r="K27" s="27">
        <f>IFERROR(J27/J31,"")</f>
        <v>0.3</v>
      </c>
      <c r="M27" s="42" t="s">
        <v>29</v>
      </c>
      <c r="N27" s="28">
        <f>COUNTIF(O11:O21, "Hybrid")</f>
        <v>1</v>
      </c>
      <c r="O27" s="29">
        <f>IFERROR(N27/N28,"")</f>
        <v>9.0909090909090912E-2</v>
      </c>
    </row>
    <row r="28" spans="1:259" s="15" customFormat="1" ht="23" customHeight="1" x14ac:dyDescent="0.35">
      <c r="E28" s="47" t="s">
        <v>37</v>
      </c>
      <c r="F28" s="26">
        <f>COUNTIF(M11:M21, "Test")</f>
        <v>2</v>
      </c>
      <c r="G28" s="27">
        <f>IFERROR(F28/F31,"")</f>
        <v>0.18181818181818182</v>
      </c>
      <c r="I28" s="23" t="s">
        <v>8</v>
      </c>
      <c r="J28" s="26">
        <f>COUNTIF(N11:N21, "Overdue")</f>
        <v>1</v>
      </c>
      <c r="K28" s="27">
        <f>IFERROR(J28/J31,"")</f>
        <v>0.1</v>
      </c>
      <c r="M28" s="25" t="s">
        <v>16</v>
      </c>
      <c r="N28" s="30">
        <f>SUM(N23:N27)</f>
        <v>11</v>
      </c>
      <c r="O28" s="31">
        <f>SUM(O23:O27)</f>
        <v>1</v>
      </c>
    </row>
    <row r="29" spans="1:259" s="15" customFormat="1" ht="25" customHeight="1" x14ac:dyDescent="0.35">
      <c r="E29" s="48" t="s">
        <v>34</v>
      </c>
      <c r="F29" s="26">
        <f>COUNTIF(M11:M21, "Execute")</f>
        <v>1</v>
      </c>
      <c r="G29" s="27">
        <f>IFERROR(F29/F31,"")</f>
        <v>9.0909090909090912E-2</v>
      </c>
      <c r="I29" s="23" t="s">
        <v>6</v>
      </c>
      <c r="J29" s="26">
        <f>COUNTIF(N11:N21, "Overdue")</f>
        <v>1</v>
      </c>
      <c r="K29" s="27">
        <f>IFERROR(J29/J31,"")</f>
        <v>0.1</v>
      </c>
    </row>
    <row r="30" spans="1:259" s="15" customFormat="1" ht="25" customHeight="1" thickBot="1" x14ac:dyDescent="0.4">
      <c r="E30" s="49" t="s">
        <v>35</v>
      </c>
      <c r="F30" s="28">
        <f>COUNTIF(M11:M21, "Launch")</f>
        <v>3</v>
      </c>
      <c r="G30" s="29">
        <f>IFERROR(F30/F31,"")</f>
        <v>0.27272727272727271</v>
      </c>
      <c r="I30" s="24" t="s">
        <v>48</v>
      </c>
      <c r="J30" s="28">
        <f>COUNTIF(N11:N21, "On Hold")</f>
        <v>1</v>
      </c>
      <c r="K30" s="29">
        <f>IFERROR(J30/J31,"")</f>
        <v>0.1</v>
      </c>
    </row>
    <row r="31" spans="1:259" s="15" customFormat="1" ht="25" customHeight="1" x14ac:dyDescent="0.35">
      <c r="E31" s="25" t="s">
        <v>16</v>
      </c>
      <c r="F31" s="30">
        <f>SUM(F25:F30)</f>
        <v>11</v>
      </c>
      <c r="G31" s="31">
        <f>SUM(G25:G30)</f>
        <v>1</v>
      </c>
      <c r="I31" s="25" t="s">
        <v>16</v>
      </c>
      <c r="J31" s="30">
        <f>SUM(J26:J30)</f>
        <v>10</v>
      </c>
      <c r="K31" s="31">
        <f>SUM(K26:K30)</f>
        <v>0.99999999999999989</v>
      </c>
    </row>
    <row r="32" spans="1:259" s="15" customFormat="1" x14ac:dyDescent="0.35"/>
    <row r="33" spans="1:259" customFormat="1" ht="50" customHeight="1" x14ac:dyDescent="0.35">
      <c r="A33" s="6"/>
      <c r="B33" s="85" t="s">
        <v>2</v>
      </c>
      <c r="C33" s="85"/>
      <c r="D33" s="85"/>
      <c r="E33" s="85"/>
      <c r="F33" s="85"/>
      <c r="G33" s="85"/>
      <c r="H33" s="85"/>
      <c r="I33" s="85"/>
      <c r="J33" s="85"/>
      <c r="K33" s="85"/>
      <c r="L33" s="85"/>
      <c r="M33" s="85"/>
      <c r="N33" s="85"/>
      <c r="O33" s="85"/>
      <c r="P33" s="85"/>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8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8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8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8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8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8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8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8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8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8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8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8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8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8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8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row>
    <row r="320" spans="1:28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sheetData>
  <mergeCells count="10">
    <mergeCell ref="B33:P33"/>
    <mergeCell ref="B4:F4"/>
    <mergeCell ref="M23:O23"/>
    <mergeCell ref="B3:F3"/>
    <mergeCell ref="B9:D9"/>
    <mergeCell ref="B8:E8"/>
    <mergeCell ref="I23:K23"/>
    <mergeCell ref="E23:G23"/>
    <mergeCell ref="L3:M3"/>
    <mergeCell ref="L4:M4"/>
  </mergeCells>
  <phoneticPr fontId="3" type="noConversion"/>
  <conditionalFormatting sqref="O11:O21 V11:V14 M25:M27">
    <cfRule type="containsText" dxfId="47" priority="77" operator="containsText" text="Hybrid">
      <formula>NOT(ISERROR(SEARCH("Hybrid",M11)))</formula>
    </cfRule>
    <cfRule type="containsText" dxfId="46" priority="78" operator="containsText" text="Internal">
      <formula>NOT(ISERROR(SEARCH("Internal",M11)))</formula>
    </cfRule>
    <cfRule type="containsText" dxfId="45" priority="79" operator="containsText" text="External">
      <formula>NOT(ISERROR(SEARCH("External",M11)))</formula>
    </cfRule>
  </conditionalFormatting>
  <conditionalFormatting sqref="E25:E30 R11:R16 M11:M21">
    <cfRule type="containsText" dxfId="44" priority="8" operator="containsText" text="Launch">
      <formula>NOT(ISERROR(SEARCH("Launch",E11)))</formula>
    </cfRule>
    <cfRule type="containsText" dxfId="43" priority="9" operator="containsText" text="Execute">
      <formula>NOT(ISERROR(SEARCH("Execute",E11)))</formula>
    </cfRule>
    <cfRule type="containsText" dxfId="42" priority="10" operator="containsText" text="Test">
      <formula>NOT(ISERROR(SEARCH("Test",E11)))</formula>
    </cfRule>
    <cfRule type="containsText" dxfId="41" priority="11" operator="containsText" text="Develop">
      <formula>NOT(ISERROR(SEARCH("Develop",E11)))</formula>
    </cfRule>
    <cfRule type="containsText" dxfId="40" priority="12" operator="containsText" text="Approval">
      <formula>NOT(ISERROR(SEARCH("Approval",E11)))</formula>
    </cfRule>
    <cfRule type="containsText" dxfId="39" priority="13" operator="containsText" text="Research">
      <formula>NOT(ISERROR(SEARCH("Research",E11)))</formula>
    </cfRule>
  </conditionalFormatting>
  <conditionalFormatting sqref="L11:L21">
    <cfRule type="containsText" dxfId="38" priority="7" operator="containsText" text="0">
      <formula>NOT(ISERROR(SEARCH("0",L11)))</formula>
    </cfRule>
  </conditionalFormatting>
  <conditionalFormatting sqref="I25:I30 N11:N21 T11:T16">
    <cfRule type="containsText" dxfId="37" priority="1" operator="containsText" text="At Risk">
      <formula>NOT(ISERROR(SEARCH("At Risk",I11)))</formula>
    </cfRule>
    <cfRule type="containsText" dxfId="36" priority="76" operator="containsText" text="Overdue">
      <formula>NOT(ISERROR(SEARCH("Overdue",I11)))</formula>
    </cfRule>
    <cfRule type="containsText" dxfId="35" priority="96" operator="containsText" text="On Hold">
      <formula>NOT(ISERROR(SEARCH("On Hold",I11)))</formula>
    </cfRule>
    <cfRule type="containsText" dxfId="34" priority="97" operator="containsText" text="Complete">
      <formula>NOT(ISERROR(SEARCH("Complete",I11)))</formula>
    </cfRule>
    <cfRule type="containsText" dxfId="33" priority="98" operator="containsText" text="In Progress">
      <formula>NOT(ISERROR(SEARCH("In Progress",I11)))</formula>
    </cfRule>
    <cfRule type="containsText" dxfId="32" priority="99" operator="containsText" text="Not Started">
      <formula>NOT(ISERROR(SEARCH("Not Started",I11)))</formula>
    </cfRule>
  </conditionalFormatting>
  <dataValidations count="3">
    <dataValidation type="list" allowBlank="1" showInputMessage="1" showErrorMessage="1" sqref="N11:N21" xr:uid="{BEF7E677-7619-1544-B928-2846876EF993}">
      <formula1>$T$11:$T$16</formula1>
    </dataValidation>
    <dataValidation type="list" allowBlank="1" showInputMessage="1" showErrorMessage="1" sqref="O11:O21" xr:uid="{9D172C47-4C27-2D41-BCB6-1E823B5B1CF5}">
      <formula1>$V$11:$V$14</formula1>
    </dataValidation>
    <dataValidation type="list" allowBlank="1" showInputMessage="1" showErrorMessage="1" sqref="M11:M21" xr:uid="{101A284A-C892-5448-A700-D9714B3F21A7}">
      <formula1>$R$11:$R$16</formula1>
    </dataValidation>
  </dataValidations>
  <hyperlinks>
    <hyperlink ref="B33:P33" r:id="rId1" display="CLICK HERE TO CREATE IN SMARTSHEET" xr:uid="{1DF4F150-CD8C-4FE6-86DF-548E7F712393}"/>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DEE3E-E673-A648-80A3-9DF75886F702}">
  <sheetPr>
    <tabColor theme="3" tint="0.79998168889431442"/>
    <pageSetUpPr fitToPage="1"/>
  </sheetPr>
  <dimension ref="A1:JW1010"/>
  <sheetViews>
    <sheetView showGridLines="0" workbookViewId="0">
      <selection activeCell="B3" sqref="B3:F3"/>
    </sheetView>
  </sheetViews>
  <sheetFormatPr defaultColWidth="11" defaultRowHeight="12.5" x14ac:dyDescent="0.25"/>
  <cols>
    <col min="1" max="1" width="3.33203125" style="6" customWidth="1"/>
    <col min="2" max="2" width="10.83203125" style="6" customWidth="1"/>
    <col min="3" max="3" width="30.83203125" style="6" customWidth="1"/>
    <col min="4" max="4" width="15.83203125" style="6" customWidth="1"/>
    <col min="5" max="11" width="14.83203125" style="6" customWidth="1"/>
    <col min="12" max="12" width="11.83203125" style="6" customWidth="1"/>
    <col min="13" max="14" width="12.83203125" style="6" customWidth="1"/>
    <col min="15" max="15" width="10.83203125" style="6" customWidth="1"/>
    <col min="16" max="16" width="25.83203125" style="6" customWidth="1"/>
    <col min="17" max="17" width="3.33203125" style="6" customWidth="1"/>
    <col min="18" max="18" width="12.83203125" style="6" customWidth="1"/>
    <col min="19" max="19" width="3.33203125" style="6" customWidth="1"/>
    <col min="20" max="20" width="12.83203125" style="6" customWidth="1"/>
    <col min="21" max="21" width="3.33203125" style="6" customWidth="1"/>
    <col min="22" max="22" width="10.83203125" style="6" customWidth="1"/>
    <col min="23" max="23" width="3.33203125" style="6" customWidth="1"/>
    <col min="24" max="16384" width="11" style="6"/>
  </cols>
  <sheetData>
    <row r="1" spans="1:259" s="11" customFormat="1" ht="42" customHeight="1" x14ac:dyDescent="0.35">
      <c r="B1" s="37" t="s">
        <v>19</v>
      </c>
    </row>
    <row r="2" spans="1:259" s="19" customFormat="1" ht="25" customHeight="1" x14ac:dyDescent="0.35">
      <c r="A2" s="16"/>
      <c r="B2" s="78" t="s">
        <v>18</v>
      </c>
      <c r="C2" s="78"/>
      <c r="D2" s="78"/>
      <c r="E2" s="78"/>
      <c r="F2" s="78"/>
      <c r="G2" s="17" t="s">
        <v>10</v>
      </c>
      <c r="H2" s="18" t="s">
        <v>0</v>
      </c>
      <c r="I2" s="17" t="s">
        <v>47</v>
      </c>
      <c r="J2" s="17" t="s">
        <v>9</v>
      </c>
      <c r="K2" s="17" t="s">
        <v>49</v>
      </c>
      <c r="L2" s="81" t="s">
        <v>50</v>
      </c>
      <c r="M2" s="81"/>
      <c r="P2" s="16"/>
      <c r="Q2" s="16"/>
      <c r="R2" s="16"/>
      <c r="S2" s="16"/>
      <c r="T2" s="16"/>
      <c r="U2" s="16"/>
      <c r="V2" s="16"/>
      <c r="W2" s="16"/>
      <c r="X2" s="16"/>
      <c r="Y2" s="16"/>
      <c r="Z2" s="16"/>
      <c r="AA2" s="16"/>
      <c r="AB2" s="16"/>
      <c r="AC2" s="16"/>
      <c r="AD2" s="16"/>
      <c r="AE2" s="16"/>
      <c r="AF2" s="16"/>
      <c r="AG2" s="16"/>
      <c r="AH2" s="16"/>
      <c r="AI2" s="16"/>
    </row>
    <row r="3" spans="1:259" ht="35" customHeight="1" thickBot="1" x14ac:dyDescent="0.3">
      <c r="A3" s="1"/>
      <c r="B3" s="74"/>
      <c r="C3" s="75"/>
      <c r="D3" s="75"/>
      <c r="E3" s="75"/>
      <c r="F3" s="76"/>
      <c r="G3" s="36" t="s">
        <v>11</v>
      </c>
      <c r="H3" s="66" t="s">
        <v>17</v>
      </c>
      <c r="I3" s="61">
        <f>F33</f>
        <v>0</v>
      </c>
      <c r="J3" s="62" t="str">
        <f>IFERROR(G33/G34,"0")</f>
        <v>0</v>
      </c>
      <c r="K3" s="64">
        <f>J33</f>
        <v>0</v>
      </c>
      <c r="L3" s="82" t="str">
        <f>IFERROR(AVERAGEIF(L10:L24,"&lt;&gt;0"),"")</f>
        <v/>
      </c>
      <c r="M3" s="83"/>
      <c r="P3" s="1"/>
      <c r="Q3" s="1"/>
      <c r="R3" s="1"/>
      <c r="S3" s="1"/>
      <c r="T3" s="1"/>
      <c r="U3" s="1"/>
      <c r="V3" s="1"/>
      <c r="W3" s="1"/>
      <c r="X3" s="1"/>
      <c r="Y3" s="1"/>
      <c r="Z3" s="1"/>
      <c r="AA3" s="1"/>
      <c r="AB3" s="1"/>
      <c r="AC3" s="1"/>
      <c r="AD3" s="1"/>
      <c r="AE3" s="1"/>
      <c r="AF3" s="1"/>
      <c r="AG3" s="1"/>
      <c r="AH3" s="1"/>
      <c r="AI3" s="1"/>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23" customHeight="1" x14ac:dyDescent="0.25">
      <c r="A5" s="1"/>
      <c r="B5" s="1"/>
      <c r="C5" s="9"/>
      <c r="D5" s="9"/>
      <c r="E5" s="9"/>
      <c r="F5" s="9"/>
      <c r="G5" s="9"/>
      <c r="H5" s="9"/>
      <c r="I5" s="9"/>
      <c r="J5" s="9"/>
      <c r="K5" s="84"/>
      <c r="L5" s="84"/>
      <c r="M5" s="84"/>
      <c r="N5" s="84"/>
      <c r="O5" s="84"/>
      <c r="P5" s="9"/>
      <c r="Q5" s="1"/>
      <c r="R5" s="9"/>
      <c r="S5" s="1"/>
      <c r="T5" s="9"/>
      <c r="U5" s="1"/>
      <c r="V5" s="9"/>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5" customHeight="1" x14ac:dyDescent="0.25">
      <c r="A7" s="1"/>
      <c r="B7" s="80" t="s">
        <v>12</v>
      </c>
      <c r="C7" s="80"/>
      <c r="D7" s="80"/>
      <c r="E7" s="80"/>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25" customHeight="1" x14ac:dyDescent="0.25">
      <c r="A8" s="1"/>
      <c r="B8" s="79" t="s">
        <v>20</v>
      </c>
      <c r="C8" s="79"/>
      <c r="D8" s="79"/>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s="11" customFormat="1" ht="35" customHeight="1" x14ac:dyDescent="0.35">
      <c r="A9" s="10"/>
      <c r="B9" s="14" t="s">
        <v>21</v>
      </c>
      <c r="C9" s="14" t="s">
        <v>67</v>
      </c>
      <c r="D9" s="14" t="s">
        <v>62</v>
      </c>
      <c r="E9" s="57" t="s">
        <v>15</v>
      </c>
      <c r="F9" s="56" t="s">
        <v>40</v>
      </c>
      <c r="G9" s="55" t="s">
        <v>41</v>
      </c>
      <c r="H9" s="54" t="s">
        <v>42</v>
      </c>
      <c r="I9" s="53" t="s">
        <v>43</v>
      </c>
      <c r="J9" s="52" t="s">
        <v>44</v>
      </c>
      <c r="K9" s="59" t="s">
        <v>45</v>
      </c>
      <c r="L9" s="58" t="s">
        <v>46</v>
      </c>
      <c r="M9" s="14" t="s">
        <v>36</v>
      </c>
      <c r="N9" s="14" t="s">
        <v>0</v>
      </c>
      <c r="O9" s="14" t="s">
        <v>23</v>
      </c>
      <c r="P9" s="14" t="s">
        <v>1</v>
      </c>
      <c r="Q9" s="10"/>
      <c r="R9" s="14" t="s">
        <v>36</v>
      </c>
      <c r="S9" s="10"/>
      <c r="T9" s="14" t="s">
        <v>0</v>
      </c>
      <c r="U9" s="10"/>
      <c r="V9" s="14" t="s">
        <v>23</v>
      </c>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8" customFormat="1" ht="23" customHeight="1" x14ac:dyDescent="0.35">
      <c r="A10" s="7"/>
      <c r="B10" s="3"/>
      <c r="C10" s="2"/>
      <c r="D10" s="2"/>
      <c r="E10" s="68"/>
      <c r="F10" s="69"/>
      <c r="G10" s="70"/>
      <c r="H10" s="70"/>
      <c r="I10" s="70"/>
      <c r="J10" s="70"/>
      <c r="K10" s="68"/>
      <c r="L10" s="60">
        <f>IF(K10=0,0,K10-E10)</f>
        <v>0</v>
      </c>
      <c r="M10" s="2"/>
      <c r="N10" s="43"/>
      <c r="O10" s="2"/>
      <c r="P10" s="2"/>
      <c r="Q10" s="21"/>
      <c r="R10" s="44" t="s">
        <v>31</v>
      </c>
      <c r="S10" s="21"/>
      <c r="T10" s="20" t="s">
        <v>7</v>
      </c>
      <c r="U10" s="7"/>
      <c r="V10" s="38" t="s">
        <v>24</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x14ac:dyDescent="0.35">
      <c r="A11" s="7"/>
      <c r="B11" s="3"/>
      <c r="C11" s="4"/>
      <c r="D11" s="4"/>
      <c r="E11" s="71"/>
      <c r="F11" s="72"/>
      <c r="G11" s="73"/>
      <c r="H11" s="73"/>
      <c r="I11" s="73"/>
      <c r="J11" s="73"/>
      <c r="K11" s="71"/>
      <c r="L11" s="60">
        <f t="shared" ref="L11:L24" si="0">IF(K11=0,0,K11-E11)</f>
        <v>0</v>
      </c>
      <c r="M11" s="3"/>
      <c r="N11" s="67"/>
      <c r="O11" s="3"/>
      <c r="P11" s="2"/>
      <c r="Q11" s="21"/>
      <c r="R11" s="45" t="s">
        <v>32</v>
      </c>
      <c r="S11" s="21"/>
      <c r="T11" s="3" t="s">
        <v>5</v>
      </c>
      <c r="U11" s="7"/>
      <c r="V11" s="39" t="s">
        <v>25</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x14ac:dyDescent="0.35">
      <c r="A12" s="7"/>
      <c r="B12" s="3"/>
      <c r="C12" s="4"/>
      <c r="D12" s="4"/>
      <c r="E12" s="71"/>
      <c r="F12" s="72"/>
      <c r="G12" s="73"/>
      <c r="H12" s="73"/>
      <c r="I12" s="73"/>
      <c r="J12" s="73"/>
      <c r="K12" s="71"/>
      <c r="L12" s="60">
        <f t="shared" si="0"/>
        <v>0</v>
      </c>
      <c r="M12" s="3"/>
      <c r="N12" s="67"/>
      <c r="O12" s="3"/>
      <c r="P12" s="2"/>
      <c r="Q12" s="21"/>
      <c r="R12" s="46" t="s">
        <v>33</v>
      </c>
      <c r="S12" s="21"/>
      <c r="T12" s="3" t="s">
        <v>3</v>
      </c>
      <c r="U12" s="7"/>
      <c r="V12" s="40" t="s">
        <v>26</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x14ac:dyDescent="0.35">
      <c r="A13" s="7"/>
      <c r="B13" s="3"/>
      <c r="C13" s="12"/>
      <c r="D13" s="12"/>
      <c r="E13" s="71"/>
      <c r="F13" s="72"/>
      <c r="G13" s="73"/>
      <c r="H13" s="73"/>
      <c r="I13" s="73"/>
      <c r="J13" s="73"/>
      <c r="K13" s="71"/>
      <c r="L13" s="60">
        <f t="shared" si="0"/>
        <v>0</v>
      </c>
      <c r="M13" s="3"/>
      <c r="N13" s="67"/>
      <c r="O13" s="3"/>
      <c r="P13" s="2"/>
      <c r="Q13" s="21"/>
      <c r="R13" s="47" t="s">
        <v>37</v>
      </c>
      <c r="S13" s="21"/>
      <c r="T13" s="12" t="s">
        <v>8</v>
      </c>
      <c r="U13" s="7"/>
      <c r="V13" s="12"/>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x14ac:dyDescent="0.25">
      <c r="A14" s="7"/>
      <c r="B14" s="3"/>
      <c r="C14" s="4"/>
      <c r="D14" s="4"/>
      <c r="E14" s="71"/>
      <c r="F14" s="72"/>
      <c r="G14" s="73"/>
      <c r="H14" s="73"/>
      <c r="I14" s="73"/>
      <c r="J14" s="73"/>
      <c r="K14" s="71"/>
      <c r="L14" s="60">
        <f t="shared" si="0"/>
        <v>0</v>
      </c>
      <c r="M14" s="3"/>
      <c r="N14" s="67"/>
      <c r="O14" s="3"/>
      <c r="P14" s="2"/>
      <c r="Q14" s="7"/>
      <c r="R14" s="48" t="s">
        <v>34</v>
      </c>
      <c r="S14" s="7"/>
      <c r="T14" s="12" t="s">
        <v>6</v>
      </c>
      <c r="U14" s="7"/>
      <c r="V14" s="9"/>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x14ac:dyDescent="0.25">
      <c r="A15" s="7"/>
      <c r="B15" s="3"/>
      <c r="C15" s="4"/>
      <c r="D15" s="4"/>
      <c r="E15" s="71"/>
      <c r="F15" s="72"/>
      <c r="G15" s="73"/>
      <c r="H15" s="73"/>
      <c r="I15" s="73"/>
      <c r="J15" s="73"/>
      <c r="K15" s="71"/>
      <c r="L15" s="60">
        <f t="shared" si="0"/>
        <v>0</v>
      </c>
      <c r="M15" s="3"/>
      <c r="N15" s="67"/>
      <c r="O15" s="3"/>
      <c r="P15" s="2"/>
      <c r="Q15" s="7"/>
      <c r="R15" s="49" t="s">
        <v>35</v>
      </c>
      <c r="S15" s="7"/>
      <c r="T15" s="63" t="s">
        <v>48</v>
      </c>
      <c r="U15" s="7"/>
      <c r="V15" s="9"/>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x14ac:dyDescent="0.25">
      <c r="A16" s="7"/>
      <c r="B16" s="3"/>
      <c r="C16" s="13"/>
      <c r="D16" s="13"/>
      <c r="E16" s="71"/>
      <c r="F16" s="69"/>
      <c r="G16" s="70"/>
      <c r="H16" s="70"/>
      <c r="I16" s="70"/>
      <c r="J16" s="70"/>
      <c r="K16" s="68"/>
      <c r="L16" s="60">
        <f t="shared" ref="L16:L19" si="1">IF(K16=0,0,K16-E16)</f>
        <v>0</v>
      </c>
      <c r="M16" s="3"/>
      <c r="N16" s="67"/>
      <c r="O16" s="3"/>
      <c r="P16" s="2"/>
      <c r="Q16" s="7"/>
      <c r="R16" s="9"/>
      <c r="S16" s="7"/>
      <c r="T16" s="9"/>
      <c r="U16" s="7"/>
      <c r="V16" s="9"/>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x14ac:dyDescent="0.25">
      <c r="A17" s="7"/>
      <c r="B17" s="3"/>
      <c r="C17" s="13"/>
      <c r="D17" s="13"/>
      <c r="E17" s="71"/>
      <c r="F17" s="69"/>
      <c r="G17" s="70"/>
      <c r="H17" s="70"/>
      <c r="I17" s="70"/>
      <c r="J17" s="70"/>
      <c r="K17" s="68"/>
      <c r="L17" s="60">
        <f t="shared" si="1"/>
        <v>0</v>
      </c>
      <c r="M17" s="3"/>
      <c r="N17" s="67"/>
      <c r="O17" s="3"/>
      <c r="P17" s="2"/>
      <c r="Q17" s="7"/>
      <c r="R17" s="9"/>
      <c r="S17" s="7"/>
      <c r="T17" s="9"/>
      <c r="U17" s="7"/>
      <c r="V17" s="9"/>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x14ac:dyDescent="0.25">
      <c r="A18" s="7"/>
      <c r="B18" s="3"/>
      <c r="C18" s="13"/>
      <c r="D18" s="13"/>
      <c r="E18" s="71"/>
      <c r="F18" s="69"/>
      <c r="G18" s="70"/>
      <c r="H18" s="70"/>
      <c r="I18" s="70"/>
      <c r="J18" s="70"/>
      <c r="K18" s="68"/>
      <c r="L18" s="60">
        <f t="shared" si="1"/>
        <v>0</v>
      </c>
      <c r="M18" s="3"/>
      <c r="N18" s="67"/>
      <c r="O18" s="3"/>
      <c r="P18" s="2"/>
      <c r="Q18" s="7"/>
      <c r="R18" s="9"/>
      <c r="S18" s="7"/>
      <c r="T18" s="9"/>
      <c r="U18" s="7"/>
      <c r="V18" s="9"/>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x14ac:dyDescent="0.25">
      <c r="A19" s="7"/>
      <c r="B19" s="3"/>
      <c r="C19" s="13"/>
      <c r="D19" s="13"/>
      <c r="E19" s="71"/>
      <c r="F19" s="69"/>
      <c r="G19" s="70"/>
      <c r="H19" s="70"/>
      <c r="I19" s="70"/>
      <c r="J19" s="70"/>
      <c r="K19" s="68"/>
      <c r="L19" s="60">
        <f t="shared" si="1"/>
        <v>0</v>
      </c>
      <c r="M19" s="3"/>
      <c r="N19" s="67"/>
      <c r="O19" s="3"/>
      <c r="P19" s="2"/>
      <c r="Q19" s="7"/>
      <c r="R19" s="9"/>
      <c r="S19" s="7"/>
      <c r="T19" s="9"/>
      <c r="U19" s="7"/>
      <c r="V19" s="9"/>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x14ac:dyDescent="0.25">
      <c r="A20" s="7"/>
      <c r="B20" s="3"/>
      <c r="C20" s="13"/>
      <c r="D20" s="13"/>
      <c r="E20" s="71"/>
      <c r="F20" s="69"/>
      <c r="G20" s="70"/>
      <c r="H20" s="70"/>
      <c r="I20" s="70"/>
      <c r="J20" s="70"/>
      <c r="K20" s="68"/>
      <c r="L20" s="60">
        <f t="shared" si="0"/>
        <v>0</v>
      </c>
      <c r="M20" s="3"/>
      <c r="N20" s="67"/>
      <c r="O20" s="3"/>
      <c r="P20" s="2"/>
      <c r="Q20" s="7"/>
      <c r="R20" s="9"/>
      <c r="S20" s="7"/>
      <c r="T20" s="9"/>
      <c r="U20" s="7"/>
      <c r="V20" s="9"/>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x14ac:dyDescent="0.25">
      <c r="A21" s="7"/>
      <c r="B21" s="3"/>
      <c r="C21" s="13"/>
      <c r="D21" s="13"/>
      <c r="E21" s="71"/>
      <c r="F21" s="69"/>
      <c r="G21" s="70"/>
      <c r="H21" s="70"/>
      <c r="I21" s="70"/>
      <c r="J21" s="70"/>
      <c r="K21" s="68"/>
      <c r="L21" s="60">
        <f t="shared" si="0"/>
        <v>0</v>
      </c>
      <c r="M21" s="3"/>
      <c r="N21" s="67"/>
      <c r="O21" s="3"/>
      <c r="P21" s="2"/>
      <c r="Q21" s="7"/>
      <c r="R21" s="9"/>
      <c r="S21" s="7"/>
      <c r="T21" s="9"/>
      <c r="U21" s="7"/>
      <c r="V21" s="9"/>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x14ac:dyDescent="0.25">
      <c r="A22" s="7"/>
      <c r="B22" s="3"/>
      <c r="C22" s="13"/>
      <c r="D22" s="13"/>
      <c r="E22" s="71"/>
      <c r="F22" s="69"/>
      <c r="G22" s="70"/>
      <c r="H22" s="70"/>
      <c r="I22" s="70"/>
      <c r="J22" s="70"/>
      <c r="K22" s="68"/>
      <c r="L22" s="60">
        <f t="shared" si="0"/>
        <v>0</v>
      </c>
      <c r="M22" s="3"/>
      <c r="N22" s="67"/>
      <c r="O22" s="3"/>
      <c r="P22" s="2"/>
      <c r="Q22" s="7"/>
      <c r="R22" s="9"/>
      <c r="S22" s="7"/>
      <c r="T22" s="9"/>
      <c r="U22" s="7"/>
      <c r="V22" s="9"/>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x14ac:dyDescent="0.25">
      <c r="A23" s="7"/>
      <c r="B23" s="3"/>
      <c r="C23" s="13"/>
      <c r="D23" s="13"/>
      <c r="E23" s="71"/>
      <c r="F23" s="69"/>
      <c r="G23" s="70"/>
      <c r="H23" s="70"/>
      <c r="I23" s="70"/>
      <c r="J23" s="70"/>
      <c r="K23" s="68"/>
      <c r="L23" s="60">
        <f t="shared" si="0"/>
        <v>0</v>
      </c>
      <c r="M23" s="3"/>
      <c r="N23" s="67"/>
      <c r="O23" s="3"/>
      <c r="P23" s="2"/>
      <c r="Q23" s="7"/>
      <c r="R23" s="9"/>
      <c r="S23" s="7"/>
      <c r="T23" s="9"/>
      <c r="U23" s="7"/>
      <c r="V23" s="9"/>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3" customHeight="1" x14ac:dyDescent="0.25">
      <c r="A24" s="7"/>
      <c r="B24" s="3"/>
      <c r="C24" s="13"/>
      <c r="D24" s="13"/>
      <c r="E24" s="71"/>
      <c r="F24" s="69"/>
      <c r="G24" s="70"/>
      <c r="H24" s="70"/>
      <c r="I24" s="70"/>
      <c r="J24" s="70"/>
      <c r="K24" s="68"/>
      <c r="L24" s="60">
        <f t="shared" si="0"/>
        <v>0</v>
      </c>
      <c r="M24" s="3"/>
      <c r="N24" s="67"/>
      <c r="O24" s="3"/>
      <c r="P24" s="2"/>
      <c r="Q24" s="7"/>
      <c r="R24" s="9"/>
      <c r="S24" s="7"/>
      <c r="T24" s="9"/>
      <c r="U24" s="7"/>
      <c r="V24" s="9"/>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ht="25" customHeight="1" x14ac:dyDescent="0.25">
      <c r="A26" s="1"/>
      <c r="E26" s="79" t="s">
        <v>39</v>
      </c>
      <c r="F26" s="79"/>
      <c r="G26" s="79"/>
      <c r="I26" s="79" t="s">
        <v>38</v>
      </c>
      <c r="J26" s="79"/>
      <c r="K26" s="79"/>
      <c r="L26" s="51"/>
      <c r="M26" s="77" t="s">
        <v>30</v>
      </c>
      <c r="N26" s="77"/>
      <c r="O26" s="77"/>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s="15" customFormat="1" ht="23" customHeight="1" x14ac:dyDescent="0.35">
      <c r="E27" s="32" t="s">
        <v>36</v>
      </c>
      <c r="F27" s="33" t="s">
        <v>13</v>
      </c>
      <c r="G27" s="33" t="s">
        <v>14</v>
      </c>
      <c r="I27" s="32" t="s">
        <v>0</v>
      </c>
      <c r="J27" s="33" t="s">
        <v>13</v>
      </c>
      <c r="K27" s="33" t="s">
        <v>14</v>
      </c>
      <c r="M27" s="32" t="s">
        <v>0</v>
      </c>
      <c r="N27" s="33" t="s">
        <v>13</v>
      </c>
      <c r="O27" s="33" t="s">
        <v>14</v>
      </c>
    </row>
    <row r="28" spans="1:259" s="15" customFormat="1" ht="23" customHeight="1" x14ac:dyDescent="0.35">
      <c r="E28" s="44" t="s">
        <v>31</v>
      </c>
      <c r="F28" s="26">
        <f>COUNTIF(M10:M24, "Research")</f>
        <v>0</v>
      </c>
      <c r="G28" s="27" t="str">
        <f>IFERROR(F28/F34,"")</f>
        <v/>
      </c>
      <c r="I28" s="65" t="s">
        <v>7</v>
      </c>
      <c r="J28" s="26">
        <f>COUNTIF(N10:N24, "Not Started")</f>
        <v>0</v>
      </c>
      <c r="K28" s="27" t="str">
        <f>IFERROR(J28/J34,"")</f>
        <v/>
      </c>
      <c r="M28" s="50" t="s">
        <v>27</v>
      </c>
      <c r="N28" s="26">
        <f>COUNTIF(O10:O24, "Internal")</f>
        <v>0</v>
      </c>
      <c r="O28" s="27" t="str">
        <f>IFERROR(N28/N31,"")</f>
        <v/>
      </c>
    </row>
    <row r="29" spans="1:259" s="15" customFormat="1" ht="23" customHeight="1" x14ac:dyDescent="0.35">
      <c r="E29" s="45" t="s">
        <v>32</v>
      </c>
      <c r="F29" s="26">
        <f>COUNTIF(M10:M24, "Approval")</f>
        <v>0</v>
      </c>
      <c r="G29" s="27" t="str">
        <f>IFERROR(F29/F34,"")</f>
        <v/>
      </c>
      <c r="I29" s="3" t="s">
        <v>5</v>
      </c>
      <c r="J29" s="26">
        <f>COUNTIF(N10:N24, "In Progress")</f>
        <v>0</v>
      </c>
      <c r="K29" s="27" t="str">
        <f>IFERROR(J29/J34,"")</f>
        <v/>
      </c>
      <c r="M29" s="41" t="s">
        <v>28</v>
      </c>
      <c r="N29" s="26">
        <f>COUNTIF(O10:O24, "External")</f>
        <v>0</v>
      </c>
      <c r="O29" s="27" t="str">
        <f>IFERROR(N29/N31,"")</f>
        <v/>
      </c>
    </row>
    <row r="30" spans="1:259" s="15" customFormat="1" ht="23" customHeight="1" thickBot="1" x14ac:dyDescent="0.4">
      <c r="E30" s="46" t="s">
        <v>33</v>
      </c>
      <c r="F30" s="26">
        <f>COUNTIF(M10:M24, "Develop")</f>
        <v>0</v>
      </c>
      <c r="G30" s="27" t="str">
        <f>IFERROR(F30/F34,"")</f>
        <v/>
      </c>
      <c r="I30" s="22" t="s">
        <v>3</v>
      </c>
      <c r="J30" s="26">
        <f>COUNTIF(N10:N24, "Complete")</f>
        <v>0</v>
      </c>
      <c r="K30" s="27" t="str">
        <f>IFERROR(J30/J34,"")</f>
        <v/>
      </c>
      <c r="M30" s="42" t="s">
        <v>29</v>
      </c>
      <c r="N30" s="28">
        <f>COUNTIF(O10:O24, "Hybrid")</f>
        <v>0</v>
      </c>
      <c r="O30" s="29" t="str">
        <f>IFERROR(N30/N31,"")</f>
        <v/>
      </c>
    </row>
    <row r="31" spans="1:259" s="15" customFormat="1" ht="23" customHeight="1" x14ac:dyDescent="0.35">
      <c r="E31" s="47" t="s">
        <v>37</v>
      </c>
      <c r="F31" s="26">
        <f>COUNTIF(M10:M24, "Test")</f>
        <v>0</v>
      </c>
      <c r="G31" s="27" t="str">
        <f>IFERROR(F31/F34,"")</f>
        <v/>
      </c>
      <c r="I31" s="23" t="s">
        <v>8</v>
      </c>
      <c r="J31" s="26">
        <f>COUNTIF(N10:N24, "Overdue")</f>
        <v>0</v>
      </c>
      <c r="K31" s="27" t="str">
        <f>IFERROR(J31/J34,"")</f>
        <v/>
      </c>
      <c r="M31" s="25" t="s">
        <v>16</v>
      </c>
      <c r="N31" s="30">
        <f>SUM(N26:N30)</f>
        <v>0</v>
      </c>
      <c r="O31" s="31">
        <f>SUM(O26:O30)</f>
        <v>0</v>
      </c>
    </row>
    <row r="32" spans="1:259" s="15" customFormat="1" ht="25" customHeight="1" x14ac:dyDescent="0.35">
      <c r="E32" s="48" t="s">
        <v>34</v>
      </c>
      <c r="F32" s="26">
        <f>COUNTIF(M10:M24, "Execute")</f>
        <v>0</v>
      </c>
      <c r="G32" s="27" t="str">
        <f>IFERROR(F32/F34,"")</f>
        <v/>
      </c>
      <c r="I32" s="23" t="s">
        <v>6</v>
      </c>
      <c r="J32" s="26">
        <f>COUNTIF(N10:N24, "Overdue")</f>
        <v>0</v>
      </c>
      <c r="K32" s="27" t="str">
        <f>IFERROR(J32/J34,"")</f>
        <v/>
      </c>
    </row>
    <row r="33" spans="1:259" s="15" customFormat="1" ht="25" customHeight="1" thickBot="1" x14ac:dyDescent="0.4">
      <c r="E33" s="49" t="s">
        <v>35</v>
      </c>
      <c r="F33" s="28">
        <f>COUNTIF(M10:M24, "Launch")</f>
        <v>0</v>
      </c>
      <c r="G33" s="29" t="str">
        <f>IFERROR(F33/F34,"")</f>
        <v/>
      </c>
      <c r="I33" s="24" t="s">
        <v>48</v>
      </c>
      <c r="J33" s="28">
        <f>COUNTIF(N10:N24, "On Hold")</f>
        <v>0</v>
      </c>
      <c r="K33" s="29" t="str">
        <f>IFERROR(J33/J34,"")</f>
        <v/>
      </c>
    </row>
    <row r="34" spans="1:259" s="15" customFormat="1" ht="25" customHeight="1" x14ac:dyDescent="0.35">
      <c r="E34" s="25" t="s">
        <v>16</v>
      </c>
      <c r="F34" s="30">
        <f>SUM(F28:F33)</f>
        <v>0</v>
      </c>
      <c r="G34" s="31">
        <f>SUM(G28:G33)</f>
        <v>0</v>
      </c>
      <c r="I34" s="25" t="s">
        <v>16</v>
      </c>
      <c r="J34" s="30">
        <f>SUM(J29:J33)</f>
        <v>0</v>
      </c>
      <c r="K34" s="31">
        <f>SUM(K29:K33)</f>
        <v>0</v>
      </c>
    </row>
    <row r="35" spans="1:259" s="15" customFormat="1" x14ac:dyDescent="0.35"/>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sheetData>
  <mergeCells count="10">
    <mergeCell ref="E26:G26"/>
    <mergeCell ref="I26:K26"/>
    <mergeCell ref="M26:O26"/>
    <mergeCell ref="K5:O5"/>
    <mergeCell ref="B2:F2"/>
    <mergeCell ref="L2:M2"/>
    <mergeCell ref="B3:F3"/>
    <mergeCell ref="L3:M3"/>
    <mergeCell ref="B7:E7"/>
    <mergeCell ref="B8:D8"/>
  </mergeCells>
  <conditionalFormatting sqref="O10:O15 V10:V13 M28:M30 O20:O24">
    <cfRule type="containsText" dxfId="31" priority="26" operator="containsText" text="Hybrid">
      <formula>NOT(ISERROR(SEARCH("Hybrid",M10)))</formula>
    </cfRule>
    <cfRule type="containsText" dxfId="30" priority="27" operator="containsText" text="Internal">
      <formula>NOT(ISERROR(SEARCH("Internal",M10)))</formula>
    </cfRule>
    <cfRule type="containsText" dxfId="29" priority="28" operator="containsText" text="External">
      <formula>NOT(ISERROR(SEARCH("External",M10)))</formula>
    </cfRule>
  </conditionalFormatting>
  <conditionalFormatting sqref="E28:E33 R10:R15 M10:M15 M20:M24">
    <cfRule type="containsText" dxfId="28" priority="19" operator="containsText" text="Launch">
      <formula>NOT(ISERROR(SEARCH("Launch",E10)))</formula>
    </cfRule>
    <cfRule type="containsText" dxfId="27" priority="20" operator="containsText" text="Execute">
      <formula>NOT(ISERROR(SEARCH("Execute",E10)))</formula>
    </cfRule>
    <cfRule type="containsText" dxfId="26" priority="21" operator="containsText" text="Test">
      <formula>NOT(ISERROR(SEARCH("Test",E10)))</formula>
    </cfRule>
    <cfRule type="containsText" dxfId="25" priority="22" operator="containsText" text="Develop">
      <formula>NOT(ISERROR(SEARCH("Develop",E10)))</formula>
    </cfRule>
    <cfRule type="containsText" dxfId="24" priority="23" operator="containsText" text="Approval">
      <formula>NOT(ISERROR(SEARCH("Approval",E10)))</formula>
    </cfRule>
    <cfRule type="containsText" dxfId="23" priority="24" operator="containsText" text="Research">
      <formula>NOT(ISERROR(SEARCH("Research",E10)))</formula>
    </cfRule>
  </conditionalFormatting>
  <conditionalFormatting sqref="L10:L15 L20:L24">
    <cfRule type="containsText" dxfId="22" priority="18" operator="containsText" text="0">
      <formula>NOT(ISERROR(SEARCH("0",L10)))</formula>
    </cfRule>
  </conditionalFormatting>
  <conditionalFormatting sqref="I28:I33 N10:N15 T10:T15 N20:N24">
    <cfRule type="containsText" dxfId="21" priority="17" operator="containsText" text="At Risk">
      <formula>NOT(ISERROR(SEARCH("At Risk",I10)))</formula>
    </cfRule>
    <cfRule type="containsText" dxfId="20" priority="25" operator="containsText" text="Overdue">
      <formula>NOT(ISERROR(SEARCH("Overdue",I10)))</formula>
    </cfRule>
    <cfRule type="containsText" dxfId="19" priority="29" operator="containsText" text="On Hold">
      <formula>NOT(ISERROR(SEARCH("On Hold",I10)))</formula>
    </cfRule>
    <cfRule type="containsText" dxfId="18" priority="30" operator="containsText" text="Complete">
      <formula>NOT(ISERROR(SEARCH("Complete",I10)))</formula>
    </cfRule>
    <cfRule type="containsText" dxfId="17" priority="31" operator="containsText" text="In Progress">
      <formula>NOT(ISERROR(SEARCH("In Progress",I10)))</formula>
    </cfRule>
    <cfRule type="containsText" dxfId="16" priority="32" operator="containsText" text="Not Started">
      <formula>NOT(ISERROR(SEARCH("Not Started",I10)))</formula>
    </cfRule>
  </conditionalFormatting>
  <conditionalFormatting sqref="O16:O19">
    <cfRule type="containsText" dxfId="15" priority="10" operator="containsText" text="Hybrid">
      <formula>NOT(ISERROR(SEARCH("Hybrid",O16)))</formula>
    </cfRule>
    <cfRule type="containsText" dxfId="14" priority="11" operator="containsText" text="Internal">
      <formula>NOT(ISERROR(SEARCH("Internal",O16)))</formula>
    </cfRule>
    <cfRule type="containsText" dxfId="13" priority="12" operator="containsText" text="External">
      <formula>NOT(ISERROR(SEARCH("External",O16)))</formula>
    </cfRule>
  </conditionalFormatting>
  <conditionalFormatting sqref="M16:M19">
    <cfRule type="containsText" dxfId="12" priority="3" operator="containsText" text="Launch">
      <formula>NOT(ISERROR(SEARCH("Launch",M16)))</formula>
    </cfRule>
    <cfRule type="containsText" dxfId="11" priority="4" operator="containsText" text="Execute">
      <formula>NOT(ISERROR(SEARCH("Execute",M16)))</formula>
    </cfRule>
    <cfRule type="containsText" dxfId="10" priority="5" operator="containsText" text="Test">
      <formula>NOT(ISERROR(SEARCH("Test",M16)))</formula>
    </cfRule>
    <cfRule type="containsText" dxfId="9" priority="6" operator="containsText" text="Develop">
      <formula>NOT(ISERROR(SEARCH("Develop",M16)))</formula>
    </cfRule>
    <cfRule type="containsText" dxfId="8" priority="7" operator="containsText" text="Approval">
      <formula>NOT(ISERROR(SEARCH("Approval",M16)))</formula>
    </cfRule>
    <cfRule type="containsText" dxfId="7" priority="8" operator="containsText" text="Research">
      <formula>NOT(ISERROR(SEARCH("Research",M16)))</formula>
    </cfRule>
  </conditionalFormatting>
  <conditionalFormatting sqref="L16:L19">
    <cfRule type="containsText" dxfId="6" priority="2" operator="containsText" text="0">
      <formula>NOT(ISERROR(SEARCH("0",L16)))</formula>
    </cfRule>
  </conditionalFormatting>
  <conditionalFormatting sqref="N16:N19">
    <cfRule type="containsText" dxfId="5" priority="1" operator="containsText" text="At Risk">
      <formula>NOT(ISERROR(SEARCH("At Risk",N16)))</formula>
    </cfRule>
    <cfRule type="containsText" dxfId="4" priority="9" operator="containsText" text="Overdue">
      <formula>NOT(ISERROR(SEARCH("Overdue",N16)))</formula>
    </cfRule>
    <cfRule type="containsText" dxfId="3" priority="13" operator="containsText" text="On Hold">
      <formula>NOT(ISERROR(SEARCH("On Hold",N16)))</formula>
    </cfRule>
    <cfRule type="containsText" dxfId="2" priority="14" operator="containsText" text="Complete">
      <formula>NOT(ISERROR(SEARCH("Complete",N16)))</formula>
    </cfRule>
    <cfRule type="containsText" dxfId="1" priority="15" operator="containsText" text="In Progress">
      <formula>NOT(ISERROR(SEARCH("In Progress",N16)))</formula>
    </cfRule>
    <cfRule type="containsText" dxfId="0" priority="16" operator="containsText" text="Not Started">
      <formula>NOT(ISERROR(SEARCH("Not Started",N16)))</formula>
    </cfRule>
  </conditionalFormatting>
  <dataValidations count="3">
    <dataValidation type="list" allowBlank="1" showInputMessage="1" showErrorMessage="1" sqref="M10:M24" xr:uid="{56A63FFF-A828-5D4A-BCDA-5F31B08C77D5}">
      <formula1>$R$10:$R$15</formula1>
    </dataValidation>
    <dataValidation type="list" allowBlank="1" showInputMessage="1" showErrorMessage="1" sqref="O10:O24" xr:uid="{C8226978-C25A-E14B-BFA3-23D2C5F837C5}">
      <formula1>$V$10:$V$13</formula1>
    </dataValidation>
    <dataValidation type="list" allowBlank="1" showInputMessage="1" showErrorMessage="1" sqref="N10:N24" xr:uid="{A83FC25C-30EB-FB43-9A35-FCCFC10986A9}">
      <formula1>$T$10:$T$15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35" customWidth="1"/>
    <col min="2" max="2" width="88.33203125" style="35" customWidth="1"/>
    <col min="3" max="16384" width="10.83203125" style="35"/>
  </cols>
  <sheetData>
    <row r="1" spans="2:2" ht="20" customHeight="1" x14ac:dyDescent="0.35"/>
    <row r="2" spans="2:2" ht="105" customHeight="1" x14ac:dyDescent="0.35">
      <c r="B2" s="5" t="s">
        <v>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Sample Project Pipeline Tracker</vt:lpstr>
      <vt:lpstr>BLANK- Project Pipeline Tracker</vt:lpstr>
      <vt:lpstr>- Disclaimer -</vt:lpstr>
      <vt:lpstr>'BLANK- Project Pipeline Tracker'!Print_Area</vt:lpstr>
      <vt:lpstr>'Sample Project Pipeline 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2021-06-27T21:52:25Z</dcterms:modified>
</cp:coreProperties>
</file>