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Essential Guide to DCF/"/>
    </mc:Choice>
  </mc:AlternateContent>
  <xr:revisionPtr revIDLastSave="0" documentId="8_{B0F4AFA3-8CC8-4742-A95D-15EC766D5338}" xr6:coauthVersionLast="47" xr6:coauthVersionMax="47" xr10:uidLastSave="{00000000-0000-0000-0000-000000000000}"/>
  <bookViews>
    <workbookView xWindow="-110" yWindow="-110" windowWidth="38620" windowHeight="21220" tabRatio="500" xr2:uid="{00000000-000D-0000-FFFF-FFFF00000000}"/>
  </bookViews>
  <sheets>
    <sheet name="DCF Example - Stock Price" sheetId="7" r:id="rId1"/>
    <sheet name="- Disclaimer -" sheetId="2" r:id="rId2"/>
  </sheets>
  <externalReferences>
    <externalReference r:id="rId3"/>
  </externalReferences>
  <definedNames>
    <definedName name="_xlnm.Print_Area" localSheetId="0">'DCF Example - Stock Price'!$B$2:$H$36</definedName>
    <definedName name="REASSESSMENT_DATE">#REF!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7" i="7" l="1"/>
  <c r="D12" i="7"/>
  <c r="D8" i="7"/>
  <c r="D9" i="7"/>
  <c r="D11" i="7"/>
  <c r="D13" i="7"/>
  <c r="D14" i="7"/>
  <c r="D15" i="7"/>
  <c r="D5" i="7"/>
  <c r="D18" i="7"/>
  <c r="E7" i="7"/>
  <c r="E12" i="7"/>
  <c r="E8" i="7"/>
  <c r="E9" i="7"/>
  <c r="E11" i="7"/>
  <c r="E13" i="7"/>
  <c r="E14" i="7"/>
  <c r="E15" i="7"/>
  <c r="E5" i="7"/>
  <c r="E18" i="7"/>
  <c r="F7" i="7"/>
  <c r="F12" i="7"/>
  <c r="F8" i="7"/>
  <c r="F9" i="7"/>
  <c r="F11" i="7"/>
  <c r="F13" i="7"/>
  <c r="F14" i="7"/>
  <c r="F15" i="7"/>
  <c r="F5" i="7"/>
  <c r="F18" i="7"/>
  <c r="G7" i="7"/>
  <c r="G12" i="7"/>
  <c r="G8" i="7"/>
  <c r="G9" i="7"/>
  <c r="G11" i="7"/>
  <c r="G13" i="7"/>
  <c r="G14" i="7"/>
  <c r="G15" i="7"/>
  <c r="G5" i="7"/>
  <c r="G18" i="7"/>
  <c r="H7" i="7"/>
  <c r="H12" i="7"/>
  <c r="H8" i="7"/>
  <c r="H9" i="7"/>
  <c r="H11" i="7"/>
  <c r="H13" i="7"/>
  <c r="H14" i="7"/>
  <c r="H15" i="7"/>
  <c r="H5" i="7"/>
  <c r="H18" i="7"/>
  <c r="C20" i="7"/>
  <c r="H24" i="7"/>
  <c r="H28" i="7"/>
  <c r="H30" i="7"/>
  <c r="H36" i="7"/>
  <c r="C24" i="7"/>
  <c r="C26" i="7"/>
  <c r="C28" i="7"/>
  <c r="C30" i="7"/>
  <c r="C36" i="7"/>
  <c r="C8" i="7"/>
  <c r="C11" i="7"/>
  <c r="C15" i="7"/>
</calcChain>
</file>

<file path=xl/sharedStrings.xml><?xml version="1.0" encoding="utf-8"?>
<sst xmlns="http://schemas.openxmlformats.org/spreadsheetml/2006/main" count="36" uniqueCount="33">
  <si>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</si>
  <si>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</si>
  <si>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TERMINAL VALUE in 2025</t>
  </si>
  <si>
    <t>ENTERPRISE VALUE  ( Stages 1 + 2 )</t>
  </si>
  <si>
    <t>2025 FCF x ( 1 + g )</t>
  </si>
  <si>
    <r>
      <rPr>
        <b/>
        <sz val="9"/>
        <color theme="1"/>
        <rFont val="Century Gothic"/>
        <family val="1"/>
      </rPr>
      <t>STAGE</t>
    </r>
    <r>
      <rPr>
        <b/>
        <sz val="11"/>
        <color theme="1"/>
        <rFont val="Century Gothic"/>
        <family val="1"/>
      </rPr>
      <t xml:space="preserve"> 1: Sum of Present Values</t>
    </r>
  </si>
  <si>
    <r>
      <rPr>
        <b/>
        <sz val="9"/>
        <color theme="1"/>
        <rFont val="Century Gothic"/>
        <family val="1"/>
      </rPr>
      <t>STAGE</t>
    </r>
    <r>
      <rPr>
        <b/>
        <sz val="11"/>
        <color theme="1"/>
        <rFont val="Century Gothic"/>
        <family val="1"/>
      </rPr>
      <t xml:space="preserve"> 2: PV of TV</t>
    </r>
  </si>
  <si>
    <t>User to complete non-shaded cells only.</t>
  </si>
  <si>
    <t>Discounted Cash Flow</t>
  </si>
  <si>
    <t>DCF EXAMPLE: STOCK PRICE</t>
  </si>
  <si>
    <t>ENTERPRISE VALUE OF PUBLIC COMPANY, AND VALUE PER SHARE</t>
  </si>
  <si>
    <t>Long-Term Growth Rate</t>
  </si>
  <si>
    <t>SHARES OUTSTANDING</t>
  </si>
  <si>
    <t>BASIC SHARES OUTSTANDING</t>
  </si>
  <si>
    <t>TERMINAL VALUE – Growth in Perpetuity Approach</t>
  </si>
  <si>
    <t>TERMINAL VALUE – EBITDA Multiple Approach</t>
  </si>
  <si>
    <t>EQUITY VALUE</t>
  </si>
  <si>
    <r>
      <t xml:space="preserve">PERPETUITY </t>
    </r>
    <r>
      <rPr>
        <sz val="10"/>
        <color theme="1"/>
        <rFont val="Century Gothic"/>
        <family val="1"/>
      </rPr>
      <t>APPROACH</t>
    </r>
  </si>
  <si>
    <r>
      <t xml:space="preserve">EBITDA </t>
    </r>
    <r>
      <rPr>
        <sz val="10"/>
        <color theme="1"/>
        <rFont val="Century Gothic"/>
        <family val="1"/>
      </rPr>
      <t>APPROACH</t>
    </r>
  </si>
  <si>
    <t>Period</t>
  </si>
  <si>
    <t>EBITDA</t>
  </si>
  <si>
    <t>EBIT</t>
  </si>
  <si>
    <t>Tax rate</t>
  </si>
  <si>
    <t>D&amp;A</t>
  </si>
  <si>
    <t>PV of UFCFs</t>
  </si>
  <si>
    <r>
      <t xml:space="preserve">DISCOUNT RATE  </t>
    </r>
    <r>
      <rPr>
        <sz val="11"/>
        <color theme="1"/>
        <rFont val="Century Gothic"/>
        <family val="1"/>
      </rPr>
      <t>( r )</t>
    </r>
  </si>
  <si>
    <r>
      <t xml:space="preserve">EBIT </t>
    </r>
    <r>
      <rPr>
        <sz val="11"/>
        <color theme="1"/>
        <rFont val="Century Gothic"/>
        <family val="1"/>
      </rPr>
      <t xml:space="preserve"> ( 1 – Tax Rate )</t>
    </r>
  </si>
  <si>
    <t>Net Change in Working Capital</t>
  </si>
  <si>
    <t>Capital Expenditures</t>
  </si>
  <si>
    <t>Unlevered Free Cash Flows (UFCF)</t>
  </si>
  <si>
    <t>EBITDA Multiple</t>
  </si>
  <si>
    <t>Perpetuity: Equity Value per Share</t>
  </si>
  <si>
    <t>EBITDA: Equity Value per Share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</si>
</sst>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A"/>
    <numFmt numFmtId="165" formatCode="0000\P"/>
    <numFmt numFmtId="166" formatCode="#,##0_);\(#,##0\);@_)"/>
    <numFmt numFmtId="167" formatCode="0%_);\(0%\);@_)"/>
    <numFmt numFmtId="168" formatCode="0.0\x_);\(0.0\x\);@_)"/>
    <numFmt numFmtId="169" formatCode="&quot;$&quot;#,##0.00_);\(&quot;$&quot;#,##0.00\);@_)"/>
  </numFmts>
  <fonts count="18" x14ac:knownFonts="1">
    <font>
      <sz val="12"/>
      <color theme="1"/>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22"/>
      <color theme="0"/>
      <name val="Century Gothic"/>
      <family val="2"/>
    </font>
    <font>
      <sz val="11"/>
      <color indexed="8"/>
      <name val="Calibri"/>
      <family val="2"/>
      <scheme val="minor"/>
    </font>
    <font>
      <sz val="12"/>
      <color theme="1"/>
      <name val="Century Gothic"/>
      <family val="1"/>
    </font>
    <font>
      <sz val="11"/>
      <color theme="1"/>
      <name val="Century Gothic"/>
      <family val="1"/>
    </font>
    <font>
      <b/>
      <sz val="11"/>
      <color theme="1"/>
      <name val="Century Gothic"/>
      <family val="1"/>
    </font>
    <font>
      <sz val="11"/>
      <color rgb="FF000000"/>
      <name val="Century Gothic"/>
      <family val="1"/>
    </font>
    <font>
      <b/>
      <sz val="11"/>
      <color rgb="FF000000"/>
      <name val="Century Gothic"/>
      <family val="1"/>
    </font>
    <font>
      <b/>
      <sz val="12"/>
      <color theme="1"/>
      <name val="Century Gothic"/>
      <family val="1"/>
    </font>
    <font>
      <sz val="14"/>
      <color theme="1"/>
      <name val="Century Gothic"/>
      <family val="1"/>
    </font>
    <font>
      <sz val="11"/>
      <color theme="3"/>
      <name val="Century Gothic"/>
      <family val="1"/>
    </font>
    <font>
      <b/>
      <sz val="9"/>
      <color theme="1"/>
      <name val="Century Gothic"/>
      <family val="1"/>
    </font>
    <font>
      <i/>
      <sz val="10"/>
      <color theme="1"/>
      <name val="Century Gothic"/>
      <family val="1"/>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ck">
        <color theme="0" tint="-0.34998626667073579"/>
      </left>
      <right/>
      <top/>
      <bottom/>
      <diagonal/>
    </border>
    <border>
      <left/>
      <right/>
      <top style="medium">
        <color theme="0" tint="-0.34998626667073579"/>
      </top>
      <bottom style="medium">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top style="medium">
        <color theme="0" tint="-0.34998626667073579"/>
      </top>
      <bottom style="thin">
        <color theme="0" tint="-0.34998626667073579"/>
      </bottom>
      <diagonal/>
    </border>
    <border>
      <left/>
      <right/>
      <top style="thin">
        <color theme="0" tint="-0.34998626667073579"/>
      </top>
      <bottom style="thick">
        <color theme="0" tint="-0.34998626667073579"/>
      </bottom>
      <diagonal/>
    </border>
  </borders>
  <cellStyleXfs count="4">
    <xf numFmtId="0" fontId="0" fillId="0" borderId="0"/>
    <xf numFmtId="0" fontId="1" fillId="0" borderId="0" applyNumberFormat="0" applyFill="0" applyBorder="0" applyAlignment="0" applyProtection="0"/>
    <xf numFmtId="0" fontId="4" fillId="0" borderId="0"/>
    <xf numFmtId="0" fontId="7" fillId="0" borderId="0"/>
  </cellStyleXfs>
  <cellXfs count="59">
    <xf numFmtId="0" fontId="0" fillId="0" borderId="0" xfId="0"/>
    <xf numFmtId="0" fontId="2" fillId="0" borderId="0" xfId="0" applyFont="1" applyAlignment="1">
      <alignment horizontal="left" vertical="center" wrapText="1" indent="1"/>
    </xf>
    <xf numFmtId="0" fontId="4" fillId="0" borderId="0" xfId="2"/>
    <xf numFmtId="0" fontId="5" fillId="0" borderId="1" xfId="2" applyFont="1" applyBorder="1" applyAlignment="1">
      <alignment horizontal="left" vertical="center" wrapText="1" indent="2"/>
    </xf>
    <xf numFmtId="0" fontId="3" fillId="2" borderId="0" xfId="0" applyFont="1" applyFill="1" applyAlignment="1">
      <alignment vertical="center"/>
    </xf>
    <xf numFmtId="0" fontId="4" fillId="0" borderId="0" xfId="0" applyFont="1"/>
    <xf numFmtId="0" fontId="8" fillId="0" borderId="0" xfId="0" applyFont="1"/>
    <xf numFmtId="0" fontId="4" fillId="0" borderId="0" xfId="0" applyFont="1" applyAlignment="1">
      <alignment vertical="center"/>
    </xf>
    <xf numFmtId="0" fontId="9" fillId="0" borderId="0" xfId="0" applyFont="1" applyAlignment="1">
      <alignment vertical="center"/>
    </xf>
    <xf numFmtId="166" fontId="12" fillId="4" borderId="0" xfId="0" applyNumberFormat="1" applyFont="1" applyFill="1" applyAlignment="1">
      <alignment vertical="center"/>
    </xf>
    <xf numFmtId="0" fontId="9" fillId="0" borderId="0" xfId="0" applyFont="1" applyAlignment="1">
      <alignment horizontal="left" vertical="center" indent="1"/>
    </xf>
    <xf numFmtId="0" fontId="10" fillId="4" borderId="0" xfId="0" applyFont="1" applyFill="1" applyAlignment="1">
      <alignment horizontal="left" vertical="center" indent="1"/>
    </xf>
    <xf numFmtId="0" fontId="10" fillId="7" borderId="0" xfId="0" applyFont="1" applyFill="1" applyAlignment="1">
      <alignment horizontal="left" vertical="center" indent="1"/>
    </xf>
    <xf numFmtId="166" fontId="10" fillId="7" borderId="0" xfId="0" applyNumberFormat="1" applyFont="1" applyFill="1" applyAlignment="1">
      <alignment vertical="center"/>
    </xf>
    <xf numFmtId="0" fontId="9" fillId="4" borderId="0" xfId="0" applyFont="1" applyFill="1" applyAlignment="1">
      <alignment horizontal="left" vertical="center" indent="1"/>
    </xf>
    <xf numFmtId="165" fontId="9" fillId="4" borderId="0" xfId="0" applyNumberFormat="1" applyFont="1" applyFill="1" applyAlignment="1">
      <alignment horizontal="left" vertical="center" indent="1"/>
    </xf>
    <xf numFmtId="166" fontId="9" fillId="4" borderId="0" xfId="0" applyNumberFormat="1" applyFont="1" applyFill="1" applyAlignment="1">
      <alignment vertical="center"/>
    </xf>
    <xf numFmtId="0" fontId="10" fillId="6" borderId="0" xfId="0" applyFont="1" applyFill="1" applyAlignment="1">
      <alignment horizontal="left" vertical="center" indent="1"/>
    </xf>
    <xf numFmtId="166" fontId="10" fillId="6" borderId="0" xfId="0" applyNumberFormat="1" applyFont="1" applyFill="1" applyAlignment="1">
      <alignment vertical="center"/>
    </xf>
    <xf numFmtId="9" fontId="9" fillId="0" borderId="0" xfId="0" applyNumberFormat="1" applyFont="1" applyAlignment="1">
      <alignment horizontal="right" vertical="center" indent="1"/>
    </xf>
    <xf numFmtId="0" fontId="10" fillId="3" borderId="2" xfId="0" applyFont="1" applyFill="1" applyBorder="1" applyAlignment="1">
      <alignment horizontal="left" vertical="center" indent="1"/>
    </xf>
    <xf numFmtId="0" fontId="13" fillId="0" borderId="0" xfId="0" applyFont="1" applyAlignment="1">
      <alignment vertical="top"/>
    </xf>
    <xf numFmtId="0" fontId="0" fillId="0" borderId="0" xfId="0" applyAlignment="1">
      <alignment vertical="top"/>
    </xf>
    <xf numFmtId="0" fontId="17" fillId="0" borderId="0" xfId="0" applyFont="1" applyAlignment="1">
      <alignment vertical="top"/>
    </xf>
    <xf numFmtId="0" fontId="17" fillId="0" borderId="0" xfId="0" applyFont="1" applyAlignment="1">
      <alignment horizontal="right" vertical="top"/>
    </xf>
    <xf numFmtId="0" fontId="4" fillId="4" borderId="0" xfId="0" applyFont="1" applyFill="1" applyAlignment="1">
      <alignment vertical="center"/>
    </xf>
    <xf numFmtId="0" fontId="9" fillId="4" borderId="0" xfId="0" applyFont="1" applyFill="1" applyAlignment="1">
      <alignment vertical="center"/>
    </xf>
    <xf numFmtId="0" fontId="4" fillId="7" borderId="0" xfId="0" applyFont="1" applyFill="1" applyAlignment="1">
      <alignment vertical="center"/>
    </xf>
    <xf numFmtId="0" fontId="9" fillId="7" borderId="0" xfId="0" applyFont="1" applyFill="1" applyAlignment="1">
      <alignment vertical="center"/>
    </xf>
    <xf numFmtId="0" fontId="4" fillId="6" borderId="0" xfId="0" applyFont="1" applyFill="1" applyAlignment="1">
      <alignment vertical="center"/>
    </xf>
    <xf numFmtId="0" fontId="9" fillId="6" borderId="0" xfId="0" applyFont="1" applyFill="1" applyAlignment="1">
      <alignment vertical="center"/>
    </xf>
    <xf numFmtId="168" fontId="9" fillId="0" borderId="0" xfId="0" applyNumberFormat="1" applyFont="1" applyAlignment="1">
      <alignment horizontal="right" vertical="center" indent="1"/>
    </xf>
    <xf numFmtId="166" fontId="10" fillId="4" borderId="0" xfId="0" applyNumberFormat="1" applyFont="1" applyFill="1" applyAlignment="1">
      <alignment vertical="center"/>
    </xf>
    <xf numFmtId="167" fontId="9" fillId="4" borderId="0" xfId="0" applyNumberFormat="1" applyFont="1" applyFill="1" applyAlignment="1">
      <alignment horizontal="right" vertical="center" indent="1"/>
    </xf>
    <xf numFmtId="167" fontId="9" fillId="4" borderId="0" xfId="0" applyNumberFormat="1" applyFont="1" applyFill="1" applyAlignment="1">
      <alignment vertical="center"/>
    </xf>
    <xf numFmtId="164" fontId="10" fillId="3" borderId="2" xfId="0" applyNumberFormat="1" applyFont="1" applyFill="1" applyBorder="1" applyAlignment="1">
      <alignment horizontal="right" vertical="center" indent="1"/>
    </xf>
    <xf numFmtId="165" fontId="10" fillId="3" borderId="2" xfId="0" applyNumberFormat="1" applyFont="1" applyFill="1" applyBorder="1" applyAlignment="1">
      <alignment horizontal="right" vertical="center" indent="1"/>
    </xf>
    <xf numFmtId="166" fontId="10" fillId="0" borderId="0" xfId="0" applyNumberFormat="1" applyFont="1" applyFill="1" applyAlignment="1">
      <alignment vertical="center"/>
    </xf>
    <xf numFmtId="166" fontId="10" fillId="0" borderId="3" xfId="0" applyNumberFormat="1" applyFont="1" applyBorder="1" applyAlignment="1">
      <alignment vertical="center"/>
    </xf>
    <xf numFmtId="167" fontId="15" fillId="0" borderId="3" xfId="0" applyNumberFormat="1" applyFont="1" applyBorder="1" applyAlignment="1">
      <alignment horizontal="right" vertical="center" indent="1"/>
    </xf>
    <xf numFmtId="166" fontId="10" fillId="7" borderId="0" xfId="0" applyNumberFormat="1" applyFont="1" applyFill="1" applyAlignment="1">
      <alignment horizontal="right" vertical="center" indent="1"/>
    </xf>
    <xf numFmtId="166" fontId="10" fillId="0" borderId="3" xfId="0" applyNumberFormat="1" applyFont="1" applyFill="1" applyBorder="1" applyAlignment="1">
      <alignment horizontal="right" vertical="center" indent="1"/>
    </xf>
    <xf numFmtId="166" fontId="11" fillId="4" borderId="0" xfId="0" applyNumberFormat="1" applyFont="1" applyFill="1" applyAlignment="1">
      <alignment horizontal="right" vertical="center" indent="1"/>
    </xf>
    <xf numFmtId="0" fontId="9" fillId="7" borderId="0" xfId="0" applyFont="1" applyFill="1" applyAlignment="1">
      <alignment horizontal="right" vertical="center" indent="1"/>
    </xf>
    <xf numFmtId="9" fontId="10" fillId="7" borderId="0" xfId="0" applyNumberFormat="1" applyFont="1" applyFill="1" applyAlignment="1">
      <alignment horizontal="right" vertical="center" indent="1"/>
    </xf>
    <xf numFmtId="9" fontId="10" fillId="0" borderId="3" xfId="0" applyNumberFormat="1" applyFont="1" applyBorder="1" applyAlignment="1">
      <alignment horizontal="right" vertical="center" indent="1"/>
    </xf>
    <xf numFmtId="0" fontId="9" fillId="0" borderId="0" xfId="0" applyFont="1" applyFill="1" applyAlignment="1">
      <alignment horizontal="left" vertical="center" indent="1"/>
    </xf>
    <xf numFmtId="0" fontId="4" fillId="0" borderId="0" xfId="0" applyFont="1" applyFill="1" applyAlignment="1">
      <alignment vertical="center"/>
    </xf>
    <xf numFmtId="0" fontId="9" fillId="0" borderId="0" xfId="0" applyFont="1" applyFill="1" applyAlignment="1">
      <alignment vertical="center"/>
    </xf>
    <xf numFmtId="0" fontId="10" fillId="6" borderId="4" xfId="0" applyFont="1" applyFill="1" applyBorder="1" applyAlignment="1">
      <alignment horizontal="left" vertical="center" indent="1"/>
    </xf>
    <xf numFmtId="0" fontId="9" fillId="6" borderId="4" xfId="0" applyFont="1" applyFill="1" applyBorder="1" applyAlignment="1">
      <alignment horizontal="center" vertical="center" wrapText="1"/>
    </xf>
    <xf numFmtId="0" fontId="10" fillId="6" borderId="4" xfId="0" applyFont="1" applyFill="1" applyBorder="1" applyAlignment="1">
      <alignment vertical="center"/>
    </xf>
    <xf numFmtId="0" fontId="10" fillId="7" borderId="5" xfId="0" applyFont="1" applyFill="1" applyBorder="1" applyAlignment="1">
      <alignment horizontal="left" vertical="center" indent="1"/>
    </xf>
    <xf numFmtId="169" fontId="10" fillId="7" borderId="5" xfId="0" applyNumberFormat="1" applyFont="1" applyFill="1" applyBorder="1" applyAlignment="1">
      <alignment horizontal="center" vertical="center"/>
    </xf>
    <xf numFmtId="0" fontId="9" fillId="7" borderId="5" xfId="0" applyFont="1" applyFill="1" applyBorder="1" applyAlignment="1">
      <alignment vertical="center"/>
    </xf>
    <xf numFmtId="0" fontId="4" fillId="7" borderId="5" xfId="0" applyFont="1" applyFill="1" applyBorder="1" applyAlignment="1">
      <alignment vertical="center"/>
    </xf>
    <xf numFmtId="0" fontId="6" fillId="5" borderId="0" xfId="1" applyFont="1" applyFill="1" applyAlignment="1">
      <alignment horizontal="center" vertical="center"/>
    </xf>
    <xf numFmtId="0" fontId="14" fillId="0" borderId="0" xfId="0" applyFont="1" applyAlignment="1">
      <alignment horizontal="left" vertical="top" wrapText="1"/>
    </xf>
    <xf numFmtId="0" fontId="10" fillId="3" borderId="2" xfId="0" applyFont="1" applyFill="1" applyBorder="1" applyAlignment="1">
      <alignment horizontal="left" vertical="center" indent="1"/>
    </xf>
  </cellXfs>
  <cellStyles count="4">
    <cellStyle name="Hyperlink" xfId="1" builtinId="8"/>
    <cellStyle name="Normal" xfId="0" builtinId="0"/>
    <cellStyle name="Normal 2" xfId="2" xr:uid="{D5D4E633-8ECD-A74A-B0F0-6993580870F8}"/>
    <cellStyle name="Normal 3" xfId="3" xr:uid="{56601199-AE22-D741-B441-BD595FE8FB0D}"/>
  </cellStyles>
  <dxfs count="0"/>
  <tableStyles count="0" defaultTableStyle="TableStyleMedium9" defaultPivotStyle="PivotStyleMedium4"/>
  <colors>
    <mruColors>
      <color rgb="FFEAEEF3"/>
      <color rgb="FFF7F9FB"/>
      <color rgb="FFEEFADC"/>
      <color rgb="FF00BD32"/>
      <color rgb="FFFF6565"/>
      <color rgb="FFAFF3F9"/>
      <color rgb="FF5AE6D5"/>
      <color rgb="FFBCE659"/>
      <color rgb="FFFAFF91"/>
      <color rgb="FF9CE6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6O86EP"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0</xdr:colOff>
      <xdr:row>0</xdr:row>
      <xdr:rowOff>2163463</xdr:rowOff>
    </xdr:to>
    <xdr:pic>
      <xdr:nvPicPr>
        <xdr:cNvPr id="3" name="Picture 2">
          <a:hlinkClick xmlns:r="http://schemas.openxmlformats.org/officeDocument/2006/relationships" r:id="rId1"/>
          <a:extLst>
            <a:ext uri="{FF2B5EF4-FFF2-40B4-BE49-F238E27FC236}">
              <a16:creationId xmlns:a16="http://schemas.microsoft.com/office/drawing/2014/main" id="{DD3A010B-B43C-384A-8156-4BE217C29B16}"/>
            </a:ext>
          </a:extLst>
        </xdr:cNvPr>
        <xdr:cNvPicPr>
          <a:picLocks noChangeAspect="1"/>
        </xdr:cNvPicPr>
      </xdr:nvPicPr>
      <xdr:blipFill>
        <a:blip xmlns:r="http://schemas.openxmlformats.org/officeDocument/2006/relationships" r:embed="rId2"/>
        <a:stretch>
          <a:fillRect/>
        </a:stretch>
      </xdr:blipFill>
      <xdr:spPr>
        <a:xfrm>
          <a:off x="0" y="0"/>
          <a:ext cx="8686800" cy="21634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bit.ly/36O86EP"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74C3D-ACD2-3243-8E94-11BE86D9D9F6}">
  <sheetPr>
    <tabColor theme="3" tint="0.59999389629810485"/>
    <pageSetUpPr fitToPage="1"/>
  </sheetPr>
  <dimension ref="B1:H38"/>
  <sheetViews>
    <sheetView showGridLines="0" tabSelected="1" workbookViewId="0">
      <pane ySplit="1" topLeftCell="A2" activePane="bottomLeft" state="frozen"/>
      <selection pane="bottomLeft" activeCell="B38" sqref="B38:H38"/>
    </sheetView>
  </sheetViews>
  <sheetFormatPr defaultColWidth="10.6640625" defaultRowHeight="15.5" x14ac:dyDescent="0.35"/>
  <cols>
    <col min="1" max="1" width="3.33203125" customWidth="1"/>
    <col min="2" max="2" width="39.6640625" customWidth="1"/>
    <col min="3" max="8" width="11.83203125" customWidth="1"/>
    <col min="9" max="9" width="3.33203125" customWidth="1"/>
  </cols>
  <sheetData>
    <row r="1" spans="2:8" ht="180" customHeight="1" x14ac:dyDescent="0.35"/>
    <row r="2" spans="2:8" s="1" customFormat="1" ht="42" customHeight="1" x14ac:dyDescent="0.35">
      <c r="B2" s="4" t="s">
        <v>9</v>
      </c>
    </row>
    <row r="3" spans="2:8" s="5" customFormat="1" ht="20" customHeight="1" x14ac:dyDescent="0.35">
      <c r="B3" s="57" t="s">
        <v>8</v>
      </c>
      <c r="C3" s="57"/>
      <c r="D3" s="57"/>
      <c r="E3" s="57"/>
      <c r="F3" s="57"/>
      <c r="G3" s="6"/>
      <c r="H3"/>
    </row>
    <row r="4" spans="2:8" s="22" customFormat="1" ht="25" customHeight="1" thickBot="1" x14ac:dyDescent="0.4">
      <c r="B4" s="21" t="s">
        <v>10</v>
      </c>
      <c r="D4" s="23"/>
      <c r="E4" s="23"/>
      <c r="F4" s="23"/>
      <c r="G4" s="24"/>
      <c r="H4" s="24" t="s">
        <v>7</v>
      </c>
    </row>
    <row r="5" spans="2:8" s="7" customFormat="1" ht="25" customHeight="1" thickBot="1" x14ac:dyDescent="0.4">
      <c r="B5" s="20" t="s">
        <v>19</v>
      </c>
      <c r="C5" s="35">
        <v>2020</v>
      </c>
      <c r="D5" s="36">
        <f>C5+1</f>
        <v>2021</v>
      </c>
      <c r="E5" s="36">
        <f t="shared" ref="E5:H5" si="0">D5+1</f>
        <v>2022</v>
      </c>
      <c r="F5" s="36">
        <f t="shared" si="0"/>
        <v>2023</v>
      </c>
      <c r="G5" s="36">
        <f t="shared" si="0"/>
        <v>2024</v>
      </c>
      <c r="H5" s="36">
        <f t="shared" si="0"/>
        <v>2025</v>
      </c>
    </row>
    <row r="6" spans="2:8" s="7" customFormat="1" ht="10" customHeight="1" x14ac:dyDescent="0.35">
      <c r="B6" s="26"/>
      <c r="C6" s="34"/>
      <c r="D6" s="34"/>
      <c r="E6" s="34"/>
      <c r="F6" s="34"/>
      <c r="G6" s="34"/>
      <c r="H6" s="34"/>
    </row>
    <row r="7" spans="2:8" s="7" customFormat="1" ht="35" customHeight="1" x14ac:dyDescent="0.35">
      <c r="B7" s="11" t="s">
        <v>20</v>
      </c>
      <c r="C7" s="38">
        <v>1100000</v>
      </c>
      <c r="D7" s="32">
        <f>C7*1.05</f>
        <v>1155000</v>
      </c>
      <c r="E7" s="32">
        <f t="shared" ref="E7:G7" si="1">D7*1.05</f>
        <v>1212750</v>
      </c>
      <c r="F7" s="32">
        <f t="shared" si="1"/>
        <v>1273387.5</v>
      </c>
      <c r="G7" s="32">
        <f t="shared" si="1"/>
        <v>1337056.875</v>
      </c>
      <c r="H7" s="32">
        <f>G7*1.05</f>
        <v>1403909.71875</v>
      </c>
    </row>
    <row r="8" spans="2:8" s="7" customFormat="1" ht="35" customHeight="1" x14ac:dyDescent="0.35">
      <c r="B8" s="11" t="s">
        <v>21</v>
      </c>
      <c r="C8" s="32">
        <f>C7-C12</f>
        <v>970000</v>
      </c>
      <c r="D8" s="32">
        <f t="shared" ref="D8:H8" si="2">D7-D12</f>
        <v>1018500</v>
      </c>
      <c r="E8" s="32">
        <f t="shared" si="2"/>
        <v>1069425</v>
      </c>
      <c r="F8" s="32">
        <f t="shared" si="2"/>
        <v>1122896.25</v>
      </c>
      <c r="G8" s="32">
        <f t="shared" si="2"/>
        <v>1179041.0625</v>
      </c>
      <c r="H8" s="32">
        <f t="shared" si="2"/>
        <v>1237993.1156250001</v>
      </c>
    </row>
    <row r="9" spans="2:8" s="7" customFormat="1" ht="35" customHeight="1" x14ac:dyDescent="0.35">
      <c r="B9" s="14" t="s">
        <v>22</v>
      </c>
      <c r="C9" s="39">
        <v>0.3</v>
      </c>
      <c r="D9" s="33">
        <f>C9</f>
        <v>0.3</v>
      </c>
      <c r="E9" s="33">
        <f t="shared" ref="E9:H9" si="3">D9</f>
        <v>0.3</v>
      </c>
      <c r="F9" s="33">
        <f t="shared" si="3"/>
        <v>0.3</v>
      </c>
      <c r="G9" s="33">
        <f t="shared" si="3"/>
        <v>0.3</v>
      </c>
      <c r="H9" s="33">
        <f t="shared" si="3"/>
        <v>0.3</v>
      </c>
    </row>
    <row r="10" spans="2:8" s="7" customFormat="1" ht="10" customHeight="1" x14ac:dyDescent="0.35">
      <c r="B10" s="26"/>
      <c r="C10" s="34"/>
      <c r="D10" s="34"/>
      <c r="E10" s="34"/>
      <c r="F10" s="34"/>
      <c r="G10" s="34"/>
      <c r="H10" s="34"/>
    </row>
    <row r="11" spans="2:8" s="7" customFormat="1" ht="35" customHeight="1" x14ac:dyDescent="0.35">
      <c r="B11" s="12" t="s">
        <v>26</v>
      </c>
      <c r="C11" s="40">
        <f>C8*(1-C9)</f>
        <v>679000</v>
      </c>
      <c r="D11" s="40">
        <f t="shared" ref="D11:H11" si="4">D8*(1-D9)</f>
        <v>712950</v>
      </c>
      <c r="E11" s="40">
        <f t="shared" si="4"/>
        <v>748597.5</v>
      </c>
      <c r="F11" s="40">
        <f t="shared" si="4"/>
        <v>786027.375</v>
      </c>
      <c r="G11" s="40">
        <f t="shared" si="4"/>
        <v>825328.74374999991</v>
      </c>
      <c r="H11" s="40">
        <f t="shared" si="4"/>
        <v>866595.18093749997</v>
      </c>
    </row>
    <row r="12" spans="2:8" s="7" customFormat="1" ht="35" customHeight="1" x14ac:dyDescent="0.35">
      <c r="B12" s="12" t="s">
        <v>23</v>
      </c>
      <c r="C12" s="41">
        <v>130000</v>
      </c>
      <c r="D12" s="40">
        <f>C12*1.05</f>
        <v>136500</v>
      </c>
      <c r="E12" s="40">
        <f t="shared" ref="E12:H12" si="5">D12*1.05</f>
        <v>143325</v>
      </c>
      <c r="F12" s="40">
        <f t="shared" si="5"/>
        <v>150491.25</v>
      </c>
      <c r="G12" s="40">
        <f t="shared" si="5"/>
        <v>158015.8125</v>
      </c>
      <c r="H12" s="40">
        <f t="shared" si="5"/>
        <v>165916.60312499999</v>
      </c>
    </row>
    <row r="13" spans="2:8" s="7" customFormat="1" ht="35" customHeight="1" x14ac:dyDescent="0.35">
      <c r="B13" s="12" t="s">
        <v>27</v>
      </c>
      <c r="C13" s="41">
        <v>-35000</v>
      </c>
      <c r="D13" s="40">
        <f>C13*0.9</f>
        <v>-31500</v>
      </c>
      <c r="E13" s="40">
        <f t="shared" ref="E13:H13" si="6">D13*0.9</f>
        <v>-28350</v>
      </c>
      <c r="F13" s="40">
        <f t="shared" si="6"/>
        <v>-25515</v>
      </c>
      <c r="G13" s="40">
        <f t="shared" si="6"/>
        <v>-22963.5</v>
      </c>
      <c r="H13" s="40">
        <f t="shared" si="6"/>
        <v>-20667.150000000001</v>
      </c>
    </row>
    <row r="14" spans="2:8" s="7" customFormat="1" ht="35" customHeight="1" x14ac:dyDescent="0.35">
      <c r="B14" s="12" t="s">
        <v>28</v>
      </c>
      <c r="C14" s="41">
        <v>-85000</v>
      </c>
      <c r="D14" s="40">
        <f>C14*1.045</f>
        <v>-88825</v>
      </c>
      <c r="E14" s="40">
        <f t="shared" ref="E14:H14" si="7">D14*1.045</f>
        <v>-92822.125</v>
      </c>
      <c r="F14" s="40">
        <f t="shared" si="7"/>
        <v>-96999.120624999996</v>
      </c>
      <c r="G14" s="40">
        <f t="shared" si="7"/>
        <v>-101364.08105312499</v>
      </c>
      <c r="H14" s="40">
        <f t="shared" si="7"/>
        <v>-105925.4647005156</v>
      </c>
    </row>
    <row r="15" spans="2:8" s="7" customFormat="1" ht="35" customHeight="1" x14ac:dyDescent="0.35">
      <c r="B15" s="14" t="s">
        <v>29</v>
      </c>
      <c r="C15" s="42">
        <f>SUM(C11:C14)</f>
        <v>689000</v>
      </c>
      <c r="D15" s="42">
        <f t="shared" ref="D15:H15" si="8">SUM(D11:D14)</f>
        <v>729125</v>
      </c>
      <c r="E15" s="42">
        <f t="shared" si="8"/>
        <v>770750.375</v>
      </c>
      <c r="F15" s="42">
        <f t="shared" si="8"/>
        <v>814004.50437500002</v>
      </c>
      <c r="G15" s="42">
        <f t="shared" si="8"/>
        <v>859016.97519687493</v>
      </c>
      <c r="H15" s="42">
        <f t="shared" si="8"/>
        <v>905919.16936198436</v>
      </c>
    </row>
    <row r="16" spans="2:8" s="7" customFormat="1" ht="10" customHeight="1" x14ac:dyDescent="0.35">
      <c r="B16" s="28"/>
      <c r="C16" s="43"/>
      <c r="D16" s="43"/>
      <c r="E16" s="43"/>
      <c r="F16" s="43"/>
      <c r="G16" s="43"/>
      <c r="H16" s="43"/>
    </row>
    <row r="17" spans="2:8" s="7" customFormat="1" ht="35" customHeight="1" x14ac:dyDescent="0.35">
      <c r="B17" s="12" t="s">
        <v>25</v>
      </c>
      <c r="C17" s="44"/>
      <c r="D17" s="45">
        <v>0.13</v>
      </c>
      <c r="E17" s="45">
        <v>0.13</v>
      </c>
      <c r="F17" s="45">
        <v>0.13</v>
      </c>
      <c r="G17" s="45">
        <v>0.13</v>
      </c>
      <c r="H17" s="45">
        <v>0.13</v>
      </c>
    </row>
    <row r="18" spans="2:8" s="7" customFormat="1" ht="35" customHeight="1" x14ac:dyDescent="0.35">
      <c r="B18" s="12" t="s">
        <v>24</v>
      </c>
      <c r="C18" s="40"/>
      <c r="D18" s="40">
        <f>D15/(1+D17)^(D5-$C$5)</f>
        <v>645243.36283185845</v>
      </c>
      <c r="E18" s="40">
        <f>E15/(1+E17)^(E5-$C$5)</f>
        <v>603610.59989035956</v>
      </c>
      <c r="F18" s="40">
        <f>F15/(1+F17)^(F5-$C$5)</f>
        <v>564145.9538518691</v>
      </c>
      <c r="G18" s="40">
        <f>G15/(1+G17)^(G5-$C$5)</f>
        <v>526851.19828273414</v>
      </c>
      <c r="H18" s="40">
        <f>H15/(1+H17)^(H5-$C$5)</f>
        <v>491696.63038358424</v>
      </c>
    </row>
    <row r="19" spans="2:8" s="7" customFormat="1" ht="10" customHeight="1" x14ac:dyDescent="0.35">
      <c r="B19" s="10"/>
      <c r="C19" s="8"/>
      <c r="D19" s="8"/>
      <c r="E19" s="8"/>
      <c r="F19" s="8"/>
      <c r="G19" s="8"/>
      <c r="H19" s="8"/>
    </row>
    <row r="20" spans="2:8" s="7" customFormat="1" ht="35" customHeight="1" x14ac:dyDescent="0.35">
      <c r="B20" s="11" t="s">
        <v>5</v>
      </c>
      <c r="C20" s="9">
        <f>SUM(D18:H18)</f>
        <v>2831547.7452404057</v>
      </c>
      <c r="D20" s="8"/>
      <c r="E20" s="8"/>
      <c r="F20" s="8"/>
      <c r="G20" s="8"/>
      <c r="H20" s="8"/>
    </row>
    <row r="21" spans="2:8" s="7" customFormat="1" ht="20" customHeight="1" thickBot="1" x14ac:dyDescent="0.4">
      <c r="B21" s="8"/>
      <c r="C21" s="8"/>
      <c r="D21" s="8"/>
      <c r="E21" s="8"/>
      <c r="F21" s="8"/>
      <c r="G21" s="8"/>
      <c r="H21" s="8"/>
    </row>
    <row r="22" spans="2:8" s="7" customFormat="1" ht="35" customHeight="1" thickBot="1" x14ac:dyDescent="0.4">
      <c r="B22" s="58" t="s">
        <v>14</v>
      </c>
      <c r="C22" s="58"/>
      <c r="D22" s="8"/>
      <c r="E22" s="58" t="s">
        <v>15</v>
      </c>
      <c r="F22" s="58"/>
      <c r="G22" s="58"/>
      <c r="H22" s="58"/>
    </row>
    <row r="23" spans="2:8" s="7" customFormat="1" ht="35" customHeight="1" x14ac:dyDescent="0.35">
      <c r="B23" s="10" t="s">
        <v>11</v>
      </c>
      <c r="C23" s="19">
        <v>0.04</v>
      </c>
      <c r="D23" s="8"/>
      <c r="E23" s="10" t="s">
        <v>30</v>
      </c>
      <c r="G23" s="8"/>
      <c r="H23" s="31">
        <v>9</v>
      </c>
    </row>
    <row r="24" spans="2:8" s="7" customFormat="1" ht="35" customHeight="1" x14ac:dyDescent="0.35">
      <c r="B24" s="15" t="s">
        <v>4</v>
      </c>
      <c r="C24" s="16">
        <f>H15*(1+C23)</f>
        <v>942155.93613646377</v>
      </c>
      <c r="D24" s="8"/>
      <c r="E24" s="14" t="s">
        <v>2</v>
      </c>
      <c r="F24" s="25"/>
      <c r="G24" s="26"/>
      <c r="H24" s="16">
        <f>H7*H23</f>
        <v>12635187.46875</v>
      </c>
    </row>
    <row r="25" spans="2:8" s="7" customFormat="1" ht="10" customHeight="1" x14ac:dyDescent="0.35">
      <c r="B25" s="10"/>
      <c r="C25" s="8"/>
      <c r="D25" s="8"/>
      <c r="E25" s="10"/>
      <c r="G25" s="8"/>
      <c r="H25" s="8"/>
    </row>
    <row r="26" spans="2:8" s="7" customFormat="1" ht="35" customHeight="1" x14ac:dyDescent="0.35">
      <c r="B26" s="14" t="s">
        <v>2</v>
      </c>
      <c r="C26" s="16">
        <f>C24/(H17-C23)</f>
        <v>10468399.290405154</v>
      </c>
      <c r="D26" s="8"/>
    </row>
    <row r="27" spans="2:8" s="7" customFormat="1" ht="10" customHeight="1" x14ac:dyDescent="0.35">
      <c r="B27" s="10"/>
      <c r="C27" s="8"/>
      <c r="D27" s="8"/>
      <c r="E27" s="10"/>
      <c r="G27" s="8"/>
      <c r="H27" s="8"/>
    </row>
    <row r="28" spans="2:8" s="7" customFormat="1" ht="35" customHeight="1" x14ac:dyDescent="0.35">
      <c r="B28" s="12" t="s">
        <v>6</v>
      </c>
      <c r="C28" s="13">
        <f>C26/(1+H17)^(H5-C5)</f>
        <v>5681827.7288769744</v>
      </c>
      <c r="D28" s="8"/>
      <c r="E28" s="12" t="s">
        <v>6</v>
      </c>
      <c r="F28" s="27"/>
      <c r="G28" s="28"/>
      <c r="H28" s="13">
        <f>H24/(1+H17)^(H5-C5)</f>
        <v>6857873.5418797852</v>
      </c>
    </row>
    <row r="29" spans="2:8" s="7" customFormat="1" ht="10" customHeight="1" x14ac:dyDescent="0.35">
      <c r="B29" s="10"/>
      <c r="C29" s="8"/>
      <c r="D29" s="8"/>
      <c r="E29" s="10"/>
      <c r="G29" s="8"/>
      <c r="H29" s="8"/>
    </row>
    <row r="30" spans="2:8" s="7" customFormat="1" ht="35" customHeight="1" x14ac:dyDescent="0.35">
      <c r="B30" s="17" t="s">
        <v>3</v>
      </c>
      <c r="C30" s="18">
        <f>C20+C28</f>
        <v>8513375.4741173796</v>
      </c>
      <c r="D30" s="8"/>
      <c r="E30" s="17" t="s">
        <v>3</v>
      </c>
      <c r="F30" s="29"/>
      <c r="G30" s="30"/>
      <c r="H30" s="18">
        <f>C20+H28</f>
        <v>9689421.2871201914</v>
      </c>
    </row>
    <row r="31" spans="2:8" ht="16" thickBot="1" x14ac:dyDescent="0.4"/>
    <row r="32" spans="2:8" s="7" customFormat="1" ht="35" customHeight="1" thickBot="1" x14ac:dyDescent="0.4">
      <c r="B32" s="8"/>
      <c r="C32" s="8"/>
      <c r="D32" s="8"/>
      <c r="E32" s="58" t="s">
        <v>12</v>
      </c>
      <c r="F32" s="58"/>
      <c r="G32" s="58"/>
      <c r="H32" s="58"/>
    </row>
    <row r="33" spans="2:8" s="7" customFormat="1" ht="35" customHeight="1" x14ac:dyDescent="0.35">
      <c r="B33" s="8"/>
      <c r="C33" s="8"/>
      <c r="D33" s="8"/>
      <c r="E33" s="46" t="s">
        <v>13</v>
      </c>
      <c r="F33" s="47"/>
      <c r="G33" s="48"/>
      <c r="H33" s="37">
        <v>75500</v>
      </c>
    </row>
    <row r="34" spans="2:8" ht="16" thickBot="1" x14ac:dyDescent="0.4"/>
    <row r="35" spans="2:8" s="7" customFormat="1" ht="35" customHeight="1" x14ac:dyDescent="0.35">
      <c r="B35" s="49" t="s">
        <v>16</v>
      </c>
      <c r="C35" s="50" t="s">
        <v>17</v>
      </c>
      <c r="D35" s="51"/>
      <c r="E35" s="51"/>
      <c r="F35" s="51"/>
      <c r="G35" s="51"/>
      <c r="H35" s="50" t="s">
        <v>18</v>
      </c>
    </row>
    <row r="36" spans="2:8" s="7" customFormat="1" ht="35" customHeight="1" thickBot="1" x14ac:dyDescent="0.4">
      <c r="B36" s="52" t="s">
        <v>31</v>
      </c>
      <c r="C36" s="53">
        <f>(C30/H33)</f>
        <v>112.75994005453482</v>
      </c>
      <c r="D36" s="54"/>
      <c r="E36" s="52" t="s">
        <v>32</v>
      </c>
      <c r="F36" s="55"/>
      <c r="G36" s="55"/>
      <c r="H36" s="53">
        <f>H30/H33</f>
        <v>128.33670578967141</v>
      </c>
    </row>
    <row r="37" spans="2:8" ht="16" thickTop="1" x14ac:dyDescent="0.35"/>
    <row r="38" spans="2:8" ht="50" customHeight="1" x14ac:dyDescent="0.35">
      <c r="B38" s="56" t="s">
        <v>1</v>
      </c>
      <c r="C38" s="56"/>
      <c r="D38" s="56"/>
      <c r="E38" s="56"/>
      <c r="F38" s="56"/>
      <c r="G38" s="56"/>
      <c r="H38" s="56"/>
    </row>
  </sheetData>
  <mergeCells count="5">
    <mergeCell ref="B38:H38"/>
    <mergeCell ref="B3:F3"/>
    <mergeCell ref="B22:C22"/>
    <mergeCell ref="E22:H22"/>
    <mergeCell ref="E32:H32"/>
  </mergeCells>
  <hyperlinks>
    <hyperlink ref="B38" r:id="rId1" xr:uid="{5F63A329-7954-7D47-A064-6AF240145983}"/>
    <hyperlink ref="B38" r:id="rId2" xr:uid="{FC14C736-9420-4744-A70E-14DC58B04138}"/>
    <hyperlink ref="B38:H38" r:id="rId3" display="CLICK HERE TO CREATE IN SMARTSHEET" xr:uid="{1C97A693-7884-47D3-9942-ED43D32C1E45}"/>
  </hyperlinks>
  <pageMargins left="0.4" right="0.4" top="0.4" bottom="0.4" header="0" footer="0"/>
  <pageSetup scale="82" orientation="portrait" horizontalDpi="4294967292" verticalDpi="4294967292"/>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249977111117893"/>
  </sheetPr>
  <dimension ref="B2"/>
  <sheetViews>
    <sheetView showGridLines="0" workbookViewId="0">
      <selection activeCell="B62" sqref="B62:M62"/>
    </sheetView>
  </sheetViews>
  <sheetFormatPr defaultColWidth="10.83203125" defaultRowHeight="14.5" x14ac:dyDescent="0.35"/>
  <cols>
    <col min="1" max="1" width="3.33203125" style="2" customWidth="1"/>
    <col min="2" max="2" width="88.33203125" style="2" customWidth="1"/>
    <col min="3" max="16384" width="10.83203125" style="2"/>
  </cols>
  <sheetData>
    <row r="2" spans="2:2" ht="118" customHeight="1" x14ac:dyDescent="0.35">
      <c r="B2" s="3"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DCF Example - Stock Price</vt:lpstr>
      <vt:lpstr>- Disclaimer -</vt:lpstr>
      <vt:lpstr>'DCF Example - Stock Price'!Print_Area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2015-10-16T18:32:25Z</dcterms:created>
  <dcterms:modified xsi:type="dcterms:W3CDTF">2021-07-20T18:27:13Z</dcterms:modified>
</cp:coreProperties>
</file>