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showInkAnnotation="0" autoCompressPictures="0"/>
  <mc:AlternateContent xmlns:mc="http://schemas.openxmlformats.org/markup-compatibility/2006">
    <mc:Choice Requires="x15">
      <x15ac:absPath xmlns:x15ac="http://schemas.microsoft.com/office/spreadsheetml/2010/11/ac" url="/Users/heatherkey/Desktop/Project and Work Intake 101 - Templates/"/>
    </mc:Choice>
  </mc:AlternateContent>
  <xr:revisionPtr revIDLastSave="0" documentId="13_ncr:1_{854A7477-F10E-B540-8C67-EC71E3859903}" xr6:coauthVersionLast="47" xr6:coauthVersionMax="47" xr10:uidLastSave="{00000000-0000-0000-0000-000000000000}"/>
  <bookViews>
    <workbookView xWindow="47540" yWindow="9080" windowWidth="22660" windowHeight="21600" tabRatio="500" xr2:uid="{00000000-000D-0000-FFFF-FFFF00000000}"/>
  </bookViews>
  <sheets>
    <sheet name="SAMPLE Project Intake Dashboard" sheetId="1" r:id="rId1"/>
    <sheet name="BLANK Project Intake Dashboard" sheetId="11" r:id="rId2"/>
    <sheet name="Dropdown Keys - do not delete -" sheetId="9" r:id="rId3"/>
    <sheet name="- Disclaimer -" sheetId="8" r:id="rId4"/>
  </sheets>
  <externalReferences>
    <externalReference r:id="rId5"/>
    <externalReference r:id="rId6"/>
    <externalReference r:id="rId7"/>
    <externalReference r:id="rId8"/>
    <externalReference r:id="rId9"/>
  </externalReferences>
  <definedNames>
    <definedName name="end_time">'[1]Distributed Team Meeting Plan'!$E$6</definedName>
    <definedName name="LEADS_table">[2]!CRM_Leads_table[#Data]</definedName>
    <definedName name="_xlnm.Print_Area" localSheetId="1">'BLANK Project Intake Dashboard'!$B$1:$K$62</definedName>
    <definedName name="_xlnm.Print_Area" localSheetId="0">'SAMPLE Project Intake Dashboard'!$B$2:$K$63</definedName>
    <definedName name="Priority">'[3]Project Closeout Checklist'!#REF!</definedName>
    <definedName name="start_time">'[1]Distributed Team Meeting Plan'!$D$6</definedName>
    <definedName name="Status">'Dropdown Keys - do not delete -'!$D$5:$D$7</definedName>
    <definedName name="Type" localSheetId="3">'[4]Maintenance Work Order'!#REF!</definedName>
    <definedName name="Type" localSheetId="2">'[5]Risk Assessment &amp; Control'!#REF!</definedName>
    <definedName name="Type">'[4]Maintenance Work Order'!#REF!</definedName>
    <definedName name="valHighlight">#REF!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1" i="11" l="1"/>
  <c r="G60" i="11"/>
  <c r="G59" i="11"/>
  <c r="C59" i="11"/>
  <c r="D59" i="11"/>
  <c r="G58" i="11"/>
  <c r="C58" i="11"/>
  <c r="D58" i="11"/>
  <c r="C57" i="11"/>
  <c r="D57" i="11"/>
  <c r="C56" i="11"/>
  <c r="D56" i="11"/>
  <c r="C55" i="11"/>
  <c r="D55" i="11"/>
  <c r="J54" i="11"/>
  <c r="B16" i="11"/>
  <c r="C54" i="11"/>
  <c r="D54" i="11"/>
  <c r="G53" i="11"/>
  <c r="C53" i="11"/>
  <c r="D53" i="11"/>
  <c r="G52" i="11"/>
  <c r="C52" i="11"/>
  <c r="D52" i="11"/>
  <c r="G51" i="11"/>
  <c r="C51" i="11"/>
  <c r="D51" i="11"/>
  <c r="K50" i="11"/>
  <c r="B11" i="11"/>
  <c r="G50" i="11"/>
  <c r="C50" i="11"/>
  <c r="D50" i="11"/>
  <c r="K49" i="11"/>
  <c r="B6" i="11"/>
  <c r="I46" i="11"/>
  <c r="I45" i="11"/>
  <c r="I44" i="11"/>
  <c r="I43" i="11"/>
  <c r="I42" i="11"/>
  <c r="I41" i="11"/>
  <c r="I40" i="11"/>
  <c r="I39" i="11"/>
  <c r="I38" i="11"/>
  <c r="I37" i="11"/>
  <c r="I36" i="11"/>
  <c r="I35" i="11"/>
  <c r="I34" i="11"/>
  <c r="I33" i="11"/>
  <c r="I32" i="11"/>
  <c r="I31" i="11"/>
  <c r="I30" i="11"/>
  <c r="I29" i="11"/>
  <c r="H54" i="1"/>
  <c r="H53" i="1"/>
  <c r="H52" i="1"/>
  <c r="H51" i="1"/>
  <c r="H62" i="1"/>
  <c r="H61" i="1"/>
  <c r="H60" i="1"/>
  <c r="H59" i="1"/>
  <c r="J55" i="1"/>
  <c r="B17" i="1"/>
  <c r="K51" i="1"/>
  <c r="B12" i="1"/>
  <c r="K50" i="1"/>
  <c r="B7" i="1"/>
  <c r="J58" i="11"/>
  <c r="B21" i="11"/>
  <c r="G54" i="11"/>
  <c r="H51" i="11"/>
  <c r="G62" i="11"/>
  <c r="H58" i="11"/>
  <c r="I40" i="1"/>
  <c r="I39" i="1"/>
  <c r="I38" i="1"/>
  <c r="I37" i="1"/>
  <c r="I36" i="1"/>
  <c r="I35" i="1"/>
  <c r="G59" i="1"/>
  <c r="G61" i="1"/>
  <c r="G60" i="1"/>
  <c r="G54" i="1"/>
  <c r="G53" i="1"/>
  <c r="G52" i="1"/>
  <c r="G51" i="1"/>
  <c r="C52" i="1"/>
  <c r="D52" i="1"/>
  <c r="C53" i="1"/>
  <c r="D53" i="1"/>
  <c r="C54" i="1"/>
  <c r="D54" i="1"/>
  <c r="C55" i="1"/>
  <c r="D55" i="1"/>
  <c r="C56" i="1"/>
  <c r="D56" i="1"/>
  <c r="C57" i="1"/>
  <c r="D57" i="1"/>
  <c r="C58" i="1"/>
  <c r="D58" i="1"/>
  <c r="C59" i="1"/>
  <c r="D59" i="1"/>
  <c r="C60" i="1"/>
  <c r="D60" i="1"/>
  <c r="C51" i="1"/>
  <c r="D51" i="1"/>
  <c r="I31" i="1"/>
  <c r="I32" i="1"/>
  <c r="I33" i="1"/>
  <c r="I34" i="1"/>
  <c r="I41" i="1"/>
  <c r="I42" i="1"/>
  <c r="I43" i="1"/>
  <c r="I44" i="1"/>
  <c r="I45" i="1"/>
  <c r="I46" i="1"/>
  <c r="I47" i="1"/>
  <c r="I30" i="1"/>
  <c r="G62" i="1"/>
  <c r="H52" i="11"/>
  <c r="H50" i="11"/>
  <c r="H53" i="11"/>
  <c r="H61" i="11"/>
  <c r="H60" i="11"/>
  <c r="H59" i="11"/>
  <c r="J59" i="1"/>
  <c r="B22" i="1"/>
  <c r="G55" i="1"/>
  <c r="G63" i="1"/>
  <c r="H62" i="11"/>
  <c r="H54" i="11"/>
  <c r="H63" i="1"/>
  <c r="H55" i="1"/>
</calcChain>
</file>

<file path=xl/sharedStrings.xml><?xml version="1.0" encoding="utf-8"?>
<sst xmlns="http://schemas.openxmlformats.org/spreadsheetml/2006/main" count="209" uniqueCount="81">
  <si>
    <t>STATUS</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</si>
  <si>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</si>
  <si>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</si>
  <si>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PRIORITY</t>
  </si>
  <si>
    <t>High</t>
  </si>
  <si>
    <t>Low</t>
  </si>
  <si>
    <t>DASHBOARD DATA</t>
  </si>
  <si>
    <t>COUNT</t>
  </si>
  <si>
    <t>%</t>
  </si>
  <si>
    <r>
      <t>DURATION</t>
    </r>
    <r>
      <rPr>
        <sz val="9"/>
        <color theme="0"/>
        <rFont val="Century Gothic"/>
        <family val="1"/>
      </rPr>
      <t xml:space="preserve"> 
in days</t>
    </r>
  </si>
  <si>
    <t>TOTAL</t>
  </si>
  <si>
    <t>No</t>
  </si>
  <si>
    <t>Yes</t>
  </si>
  <si>
    <t>YES / NO</t>
  </si>
  <si>
    <t>DROPDOWN KEYS</t>
  </si>
  <si>
    <t>PROJECT TABLE</t>
  </si>
  <si>
    <t>PROJECT ID</t>
  </si>
  <si>
    <t>P502462A</t>
  </si>
  <si>
    <t>P502477V</t>
  </si>
  <si>
    <t>P502489D</t>
  </si>
  <si>
    <t>P502498W</t>
  </si>
  <si>
    <t>P502504F</t>
  </si>
  <si>
    <t>P502516X</t>
  </si>
  <si>
    <t>P502529S</t>
  </si>
  <si>
    <t>P502535Z</t>
  </si>
  <si>
    <t>P502544D</t>
  </si>
  <si>
    <t>P502554R</t>
  </si>
  <si>
    <t>P502566J</t>
  </si>
  <si>
    <t>P502577Y</t>
  </si>
  <si>
    <t>PROJECT TITLE</t>
  </si>
  <si>
    <t>PROJECT TYPE</t>
  </si>
  <si>
    <t>EST. START DATE</t>
  </si>
  <si>
    <t>Initial Request</t>
  </si>
  <si>
    <t>First Review</t>
  </si>
  <si>
    <t>Second Review</t>
  </si>
  <si>
    <t>Pending Final Approval</t>
  </si>
  <si>
    <t>EST. END DATE</t>
  </si>
  <si>
    <t>EST. COST</t>
  </si>
  <si>
    <t>PROJECT INTAKE DASHBOARD TEMPLATE</t>
  </si>
  <si>
    <t>EST. BENEFIT</t>
  </si>
  <si>
    <t>Critical</t>
  </si>
  <si>
    <t>Moderate</t>
  </si>
  <si>
    <t>TYPE</t>
  </si>
  <si>
    <t>COST / BENEFIT TOTAL</t>
  </si>
  <si>
    <t>Alpha</t>
  </si>
  <si>
    <t>Beta</t>
  </si>
  <si>
    <t>Gamma</t>
  </si>
  <si>
    <t>Delta</t>
  </si>
  <si>
    <t>Epsilon</t>
  </si>
  <si>
    <t>Zeta</t>
  </si>
  <si>
    <t>Eta</t>
  </si>
  <si>
    <t>Theta</t>
  </si>
  <si>
    <t>Iota</t>
  </si>
  <si>
    <t>Kappa</t>
  </si>
  <si>
    <t>Lambda</t>
  </si>
  <si>
    <t>Mu</t>
  </si>
  <si>
    <t>PROJECT STATUS</t>
  </si>
  <si>
    <t>PROJECT PRIORITY</t>
  </si>
  <si>
    <t>Type A</t>
  </si>
  <si>
    <t>Type B</t>
  </si>
  <si>
    <t>Type C</t>
  </si>
  <si>
    <t>Type D</t>
  </si>
  <si>
    <t>Type E</t>
  </si>
  <si>
    <t>Type F</t>
  </si>
  <si>
    <t>Type G</t>
  </si>
  <si>
    <t>Type H</t>
  </si>
  <si>
    <t>Type I</t>
  </si>
  <si>
    <t>Type J</t>
  </si>
  <si>
    <t>COST vs. BENEFIT</t>
  </si>
  <si>
    <t>AVG. DAYS TO COMPLETION</t>
  </si>
  <si>
    <t>Nu</t>
  </si>
  <si>
    <t>Xi</t>
  </si>
  <si>
    <t>Omicron</t>
  </si>
  <si>
    <t>Pi</t>
  </si>
  <si>
    <t>Rho</t>
  </si>
  <si>
    <t>Sigma</t>
  </si>
  <si>
    <t>TOTAL EST. COST</t>
  </si>
  <si>
    <t>TOTAL EST. BENEFIT</t>
  </si>
  <si>
    <t>TOTAL OPEN REQUESTS</t>
  </si>
  <si>
    <r>
      <t xml:space="preserve">Enter </t>
    </r>
    <r>
      <rPr>
        <b/>
        <sz val="14"/>
        <color theme="1"/>
        <rFont val="Century Gothic"/>
        <family val="1"/>
      </rPr>
      <t>DASHBOARD DATA</t>
    </r>
    <r>
      <rPr>
        <sz val="14"/>
        <color theme="1"/>
        <rFont val="Century Gothic"/>
        <family val="1"/>
      </rPr>
      <t xml:space="preserve"> in the tables beginning on row 26.  
Enter </t>
    </r>
    <r>
      <rPr>
        <b/>
        <sz val="14"/>
        <color theme="1"/>
        <rFont val="Century Gothic"/>
        <family val="1"/>
      </rPr>
      <t>PROJECT TYPES</t>
    </r>
    <r>
      <rPr>
        <sz val="14"/>
        <color theme="1"/>
        <rFont val="Century Gothic"/>
        <family val="1"/>
      </rPr>
      <t xml:space="preserve"> in the Dropdown Keys tab. Dashboard graphics will automatically populate.  </t>
    </r>
  </si>
  <si>
    <r>
      <t xml:space="preserve">Sample data displayed on current tab.  Blank version available on second tab: </t>
    </r>
    <r>
      <rPr>
        <b/>
        <sz val="12"/>
        <color theme="1"/>
        <rFont val="Century Gothic"/>
        <family val="1"/>
      </rPr>
      <t>BLANK Project Intake Dashboard</t>
    </r>
    <r>
      <rPr>
        <sz val="12"/>
        <color theme="1"/>
        <rFont val="Century Gothic"/>
        <family val="1"/>
      </rPr>
      <t xml:space="preserve">. 
Enter </t>
    </r>
    <r>
      <rPr>
        <b/>
        <sz val="12"/>
        <color theme="1"/>
        <rFont val="Century Gothic"/>
        <family val="1"/>
      </rPr>
      <t>DASHBOARD DATA</t>
    </r>
    <r>
      <rPr>
        <sz val="12"/>
        <color theme="1"/>
        <rFont val="Century Gothic"/>
        <family val="1"/>
      </rPr>
      <t xml:space="preserve"> in the tables beginning on row 27.  Enter </t>
    </r>
    <r>
      <rPr>
        <b/>
        <sz val="12"/>
        <color theme="1"/>
        <rFont val="Century Gothic"/>
        <family val="1"/>
      </rPr>
      <t>PROJECT TYPES</t>
    </r>
    <r>
      <rPr>
        <sz val="12"/>
        <color theme="1"/>
        <rFont val="Century Gothic"/>
        <family val="1"/>
      </rPr>
      <t xml:space="preserve"> in the Dropdown Keys tab. Dashboard graphics will automatically populate.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</si>
</sst>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d;@"/>
    <numFmt numFmtId="165" formatCode="mm/dd"/>
    <numFmt numFmtId="166" formatCode="mm/dd/yy;@"/>
    <numFmt numFmtId="167" formatCode="_(&quot;$&quot;* #,##0_);_(&quot;$&quot;* \(#,##0\);_(&quot;$&quot;* &quot;-&quot;??_);_(@_)"/>
    <numFmt numFmtId="168" formatCode="&quot;$&quot;#,##0"/>
    <numFmt numFmtId="169" formatCode="mm/dd/yy"/>
  </numFmts>
  <fonts count="2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b/>
      <sz val="13"/>
      <color theme="1"/>
      <name val="Century Gothic"/>
      <family val="1"/>
    </font>
    <font>
      <sz val="16"/>
      <color theme="1"/>
      <name val="Century Gothic"/>
      <family val="1"/>
    </font>
    <font>
      <b/>
      <sz val="12"/>
      <color theme="1"/>
      <name val="Century Gothic"/>
      <family val="1"/>
    </font>
    <font>
      <b/>
      <sz val="24"/>
      <color theme="1" tint="0.34998626667073579"/>
      <name val="Century Gothic"/>
      <family val="1"/>
    </font>
    <font>
      <sz val="22"/>
      <color theme="1" tint="0.34998626667073579"/>
      <name val="Century Gothic"/>
      <family val="1"/>
    </font>
    <font>
      <sz val="11"/>
      <color indexed="8"/>
      <name val="Century Gothic"/>
      <family val="1"/>
    </font>
    <font>
      <b/>
      <sz val="20"/>
      <color theme="0" tint="-0.499984740745262"/>
      <name val="Century Gothic"/>
      <family val="1"/>
    </font>
    <font>
      <sz val="12"/>
      <color theme="1"/>
      <name val="Century Gothic"/>
      <family val="1"/>
    </font>
    <font>
      <b/>
      <sz val="18"/>
      <color theme="1" tint="0.34998626667073579"/>
      <name val="Century Gothic"/>
      <family val="1"/>
    </font>
    <font>
      <sz val="36"/>
      <color theme="1"/>
      <name val="Century Gothic"/>
      <family val="1"/>
    </font>
    <font>
      <sz val="15"/>
      <color theme="1"/>
      <name val="Century Gothic"/>
      <family val="1"/>
    </font>
    <font>
      <sz val="14"/>
      <color theme="1"/>
      <name val="Century Gothic"/>
      <family val="1"/>
    </font>
    <font>
      <b/>
      <sz val="14"/>
      <color theme="1"/>
      <name val="Century Gothic"/>
      <family val="1"/>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B6FBF5"/>
        <bgColor indexed="64"/>
      </patternFill>
    </fill>
    <fill>
      <patternFill patternType="solid">
        <fgColor rgb="FFCFD7FF"/>
        <bgColor indexed="64"/>
      </patternFill>
    </fill>
    <fill>
      <patternFill patternType="solid">
        <fgColor theme="0" tint="-0.499984740745262"/>
        <bgColor indexed="64"/>
      </patternFill>
    </fill>
    <fill>
      <patternFill patternType="solid">
        <fgColor rgb="FFD9E98F"/>
        <bgColor indexed="64"/>
      </patternFill>
    </fill>
    <fill>
      <patternFill patternType="solid">
        <fgColor rgb="FF00E8EF"/>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medium">
        <color theme="0" tint="-0.249977111117893"/>
      </left>
      <right/>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10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0" xfId="0" applyFont="1" applyFill="1" applyAlignment="1">
      <alignment horizontal="left" vertical="center" wrapText="1"/>
    </xf>
    <xf numFmtId="0" fontId="13"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3" xfId="0" applyNumberFormat="1" applyFont="1" applyFill="1" applyBorder="1" applyAlignment="1">
      <alignment horizontal="center" vertical="center"/>
    </xf>
    <xf numFmtId="9" fontId="4" fillId="5" borderId="3" xfId="6" applyFont="1" applyFill="1" applyBorder="1" applyAlignment="1">
      <alignment horizontal="center" vertical="center"/>
    </xf>
    <xf numFmtId="1" fontId="11" fillId="12" borderId="4" xfId="0" applyNumberFormat="1" applyFont="1" applyFill="1" applyBorder="1" applyAlignment="1">
      <alignment horizontal="center" vertical="center"/>
    </xf>
    <xf numFmtId="9" fontId="11" fillId="12" borderId="4" xfId="6" applyFont="1" applyFill="1" applyBorder="1" applyAlignment="1">
      <alignment horizontal="center" vertical="center"/>
    </xf>
    <xf numFmtId="0" fontId="4" fillId="12" borderId="1" xfId="0" applyFont="1" applyFill="1" applyBorder="1" applyAlignment="1">
      <alignment horizontal="left" vertical="center" indent="1"/>
    </xf>
    <xf numFmtId="0" fontId="4" fillId="12" borderId="1" xfId="0" applyFont="1" applyFill="1" applyBorder="1" applyAlignment="1">
      <alignment horizontal="center" vertical="center"/>
    </xf>
    <xf numFmtId="0" fontId="12" fillId="2" borderId="0" xfId="0" applyFont="1" applyFill="1" applyBorder="1" applyAlignment="1">
      <alignment vertical="center"/>
    </xf>
    <xf numFmtId="166" fontId="12" fillId="2" borderId="0" xfId="0" applyNumberFormat="1" applyFont="1" applyFill="1" applyBorder="1" applyAlignment="1">
      <alignment horizontal="center" vertical="center" wrapText="1"/>
    </xf>
    <xf numFmtId="0" fontId="12" fillId="2" borderId="0" xfId="0" applyFont="1" applyFill="1" applyBorder="1" applyAlignment="1">
      <alignment horizontal="center" vertical="center" wrapText="1"/>
    </xf>
    <xf numFmtId="9" fontId="12" fillId="2" borderId="0" xfId="6" applyFont="1" applyFill="1" applyBorder="1" applyAlignment="1">
      <alignment horizontal="center" vertical="center" wrapText="1"/>
    </xf>
    <xf numFmtId="0" fontId="13" fillId="2" borderId="0" xfId="0" applyFont="1" applyFill="1" applyAlignment="1">
      <alignment vertical="center"/>
    </xf>
    <xf numFmtId="0" fontId="4" fillId="8"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0" fontId="15" fillId="2" borderId="0" xfId="0" applyFont="1" applyFill="1" applyAlignment="1">
      <alignment vertical="center"/>
    </xf>
    <xf numFmtId="0" fontId="16" fillId="2" borderId="0" xfId="0" applyFont="1" applyFill="1" applyAlignment="1">
      <alignment vertical="center" wrapText="1"/>
    </xf>
    <xf numFmtId="0" fontId="17" fillId="0" borderId="0" xfId="0" applyFont="1"/>
    <xf numFmtId="0" fontId="5" fillId="12" borderId="1" xfId="0" applyFont="1" applyFill="1" applyBorder="1" applyAlignment="1">
      <alignment horizontal="center" vertical="center"/>
    </xf>
    <xf numFmtId="0" fontId="5" fillId="14" borderId="1" xfId="0" applyFont="1" applyFill="1" applyBorder="1" applyAlignment="1">
      <alignment horizontal="center" vertical="center"/>
    </xf>
    <xf numFmtId="0" fontId="11" fillId="12" borderId="5" xfId="0" applyFont="1" applyFill="1" applyBorder="1" applyAlignment="1">
      <alignment horizontal="center" vertical="center" wrapText="1"/>
    </xf>
    <xf numFmtId="0" fontId="18" fillId="2" borderId="0" xfId="0" applyFont="1" applyFill="1" applyAlignment="1">
      <alignment vertical="center"/>
    </xf>
    <xf numFmtId="0" fontId="16" fillId="2" borderId="0" xfId="0" applyFont="1" applyFill="1" applyAlignment="1">
      <alignment vertical="top"/>
    </xf>
    <xf numFmtId="0" fontId="5" fillId="11" borderId="3" xfId="0" applyFont="1" applyFill="1" applyBorder="1" applyAlignment="1">
      <alignment horizontal="left" vertical="center" wrapText="1" indent="1" readingOrder="1"/>
    </xf>
    <xf numFmtId="0" fontId="16" fillId="2" borderId="0" xfId="0" applyFont="1" applyFill="1" applyBorder="1" applyAlignment="1"/>
    <xf numFmtId="0" fontId="16" fillId="2" borderId="0" xfId="0" applyFont="1" applyFill="1" applyAlignment="1">
      <alignment vertical="center"/>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0" fontId="4" fillId="15" borderId="1" xfId="0" applyFont="1" applyFill="1" applyBorder="1" applyAlignment="1">
      <alignment horizontal="left" vertical="center" wrapText="1" indent="1"/>
    </xf>
    <xf numFmtId="0" fontId="4" fillId="0" borderId="3" xfId="0" applyFont="1" applyFill="1" applyBorder="1" applyAlignment="1">
      <alignment horizontal="left" vertical="center" wrapText="1" indent="1"/>
    </xf>
    <xf numFmtId="0" fontId="4" fillId="5" borderId="1" xfId="0" applyFont="1" applyFill="1" applyBorder="1" applyAlignment="1">
      <alignment horizontal="left" vertical="center" indent="1"/>
    </xf>
    <xf numFmtId="0" fontId="4" fillId="6" borderId="1" xfId="0" applyFont="1" applyFill="1" applyBorder="1" applyAlignment="1">
      <alignment horizontal="left" vertical="center" wrapText="1" indent="1"/>
    </xf>
    <xf numFmtId="167" fontId="4" fillId="2" borderId="1" xfId="0" applyNumberFormat="1" applyFont="1" applyFill="1" applyBorder="1" applyAlignment="1">
      <alignment vertical="center" wrapText="1"/>
    </xf>
    <xf numFmtId="0" fontId="4" fillId="11" borderId="3" xfId="0" applyFont="1" applyFill="1" applyBorder="1" applyAlignment="1">
      <alignment horizontal="left" vertical="center" indent="1"/>
    </xf>
    <xf numFmtId="0" fontId="6" fillId="16" borderId="1" xfId="0" applyFont="1" applyFill="1" applyBorder="1" applyAlignment="1">
      <alignment horizontal="center" vertical="center" wrapText="1"/>
    </xf>
    <xf numFmtId="3" fontId="4" fillId="5" borderId="1" xfId="0" applyNumberFormat="1" applyFont="1" applyFill="1" applyBorder="1" applyAlignment="1">
      <alignment horizontal="center" vertical="center"/>
    </xf>
    <xf numFmtId="168" fontId="4" fillId="0" borderId="1" xfId="0" applyNumberFormat="1" applyFont="1" applyBorder="1" applyAlignment="1">
      <alignment horizontal="left" vertical="center" indent="1"/>
    </xf>
    <xf numFmtId="168" fontId="4" fillId="0" borderId="3" xfId="0" applyNumberFormat="1" applyFont="1" applyBorder="1" applyAlignment="1">
      <alignment horizontal="left" vertical="center" indent="1"/>
    </xf>
    <xf numFmtId="0" fontId="20" fillId="2" borderId="0" xfId="0" applyFont="1" applyFill="1" applyBorder="1" applyAlignment="1">
      <alignment vertical="top"/>
    </xf>
    <xf numFmtId="169" fontId="4" fillId="5" borderId="1" xfId="0" applyNumberFormat="1" applyFont="1" applyFill="1" applyBorder="1" applyAlignment="1">
      <alignment horizontal="center" vertical="center" wrapText="1"/>
    </xf>
    <xf numFmtId="169" fontId="5" fillId="5" borderId="1" xfId="0" applyNumberFormat="1" applyFont="1" applyFill="1" applyBorder="1" applyAlignment="1">
      <alignment horizontal="center" vertical="center" wrapText="1" readingOrder="1"/>
    </xf>
    <xf numFmtId="0" fontId="4" fillId="17" borderId="7" xfId="0" applyFont="1" applyFill="1" applyBorder="1" applyAlignment="1">
      <alignment wrapText="1"/>
    </xf>
    <xf numFmtId="0" fontId="4" fillId="17" borderId="0" xfId="0" applyFont="1" applyFill="1" applyBorder="1" applyAlignment="1">
      <alignment wrapText="1"/>
    </xf>
    <xf numFmtId="0" fontId="4" fillId="18" borderId="7" xfId="0" applyFont="1" applyFill="1" applyBorder="1" applyAlignment="1">
      <alignment wrapText="1"/>
    </xf>
    <xf numFmtId="0" fontId="4" fillId="18" borderId="0" xfId="0" applyFont="1" applyFill="1" applyBorder="1" applyAlignment="1">
      <alignment wrapText="1"/>
    </xf>
    <xf numFmtId="0" fontId="4" fillId="5" borderId="7" xfId="0" applyFont="1" applyFill="1" applyBorder="1" applyAlignment="1">
      <alignment wrapText="1"/>
    </xf>
    <xf numFmtId="0" fontId="4" fillId="5" borderId="0" xfId="0" applyFont="1" applyFill="1" applyBorder="1" applyAlignment="1">
      <alignment wrapText="1"/>
    </xf>
    <xf numFmtId="0" fontId="4" fillId="12" borderId="7" xfId="0" applyFont="1" applyFill="1" applyBorder="1" applyAlignment="1">
      <alignment wrapText="1"/>
    </xf>
    <xf numFmtId="0" fontId="4" fillId="12" borderId="0" xfId="0" applyFont="1" applyFill="1" applyBorder="1" applyAlignment="1">
      <alignment wrapText="1"/>
    </xf>
    <xf numFmtId="0" fontId="22" fillId="2" borderId="0" xfId="0" applyFont="1" applyFill="1" applyAlignment="1">
      <alignment vertical="center"/>
    </xf>
    <xf numFmtId="1" fontId="4" fillId="5" borderId="3" xfId="0" applyNumberFormat="1" applyFont="1" applyFill="1" applyBorder="1" applyAlignment="1">
      <alignment horizontal="center" vertical="center"/>
    </xf>
    <xf numFmtId="0" fontId="4" fillId="5" borderId="3" xfId="0" applyFont="1" applyFill="1" applyBorder="1" applyAlignment="1">
      <alignment horizontal="center" vertical="center"/>
    </xf>
    <xf numFmtId="0" fontId="20" fillId="2" borderId="0" xfId="0" applyFont="1" applyFill="1" applyBorder="1" applyAlignment="1">
      <alignment horizontal="center" vertical="top"/>
    </xf>
    <xf numFmtId="0" fontId="19" fillId="13" borderId="0" xfId="0" applyFont="1" applyFill="1" applyAlignment="1">
      <alignment horizontal="left" vertical="center" wrapText="1" indent="1"/>
    </xf>
    <xf numFmtId="0" fontId="20" fillId="17" borderId="7" xfId="0" applyFont="1" applyFill="1" applyBorder="1" applyAlignment="1">
      <alignment horizontal="center" vertical="top"/>
    </xf>
    <xf numFmtId="0" fontId="20" fillId="17" borderId="0" xfId="0" applyFont="1" applyFill="1" applyBorder="1" applyAlignment="1">
      <alignment horizontal="center" vertical="top"/>
    </xf>
    <xf numFmtId="168" fontId="21" fillId="17" borderId="7" xfId="0" applyNumberFormat="1" applyFont="1" applyFill="1" applyBorder="1" applyAlignment="1">
      <alignment horizontal="center" vertical="center" wrapText="1"/>
    </xf>
    <xf numFmtId="0" fontId="21" fillId="17" borderId="0" xfId="0" applyFont="1" applyFill="1" applyBorder="1" applyAlignment="1">
      <alignment horizontal="center" vertical="center" wrapText="1"/>
    </xf>
    <xf numFmtId="0" fontId="20" fillId="18" borderId="7" xfId="0" applyFont="1" applyFill="1" applyBorder="1" applyAlignment="1">
      <alignment horizontal="center" vertical="top"/>
    </xf>
    <xf numFmtId="0" fontId="20" fillId="18" borderId="0" xfId="0" applyFont="1" applyFill="1" applyBorder="1" applyAlignment="1">
      <alignment horizontal="center" vertical="top"/>
    </xf>
    <xf numFmtId="168" fontId="21" fillId="18" borderId="7" xfId="0" applyNumberFormat="1" applyFont="1" applyFill="1" applyBorder="1" applyAlignment="1">
      <alignment horizontal="center" vertical="center" wrapText="1"/>
    </xf>
    <xf numFmtId="0" fontId="21" fillId="18" borderId="0" xfId="0" applyFont="1" applyFill="1" applyBorder="1" applyAlignment="1">
      <alignment horizontal="center" vertical="center" wrapText="1"/>
    </xf>
    <xf numFmtId="0" fontId="20" fillId="5" borderId="7" xfId="0" applyFont="1" applyFill="1" applyBorder="1" applyAlignment="1">
      <alignment horizontal="center" vertical="top"/>
    </xf>
    <xf numFmtId="0" fontId="20" fillId="5" borderId="0" xfId="0" applyFont="1" applyFill="1" applyBorder="1" applyAlignment="1">
      <alignment horizontal="center" vertical="top"/>
    </xf>
    <xf numFmtId="1" fontId="21" fillId="5" borderId="7" xfId="0" applyNumberFormat="1" applyFont="1" applyFill="1" applyBorder="1" applyAlignment="1">
      <alignment horizontal="center" vertical="center" wrapText="1"/>
    </xf>
    <xf numFmtId="1" fontId="21" fillId="5" borderId="0" xfId="0" applyNumberFormat="1" applyFont="1" applyFill="1" applyBorder="1" applyAlignment="1">
      <alignment horizontal="center" vertical="center" wrapText="1"/>
    </xf>
    <xf numFmtId="0" fontId="20" fillId="12" borderId="7" xfId="0" applyFont="1" applyFill="1" applyBorder="1" applyAlignment="1">
      <alignment horizontal="center" vertical="top"/>
    </xf>
    <xf numFmtId="0" fontId="20" fillId="12" borderId="0" xfId="0" applyFont="1" applyFill="1" applyBorder="1" applyAlignment="1">
      <alignment horizontal="center" vertical="top"/>
    </xf>
    <xf numFmtId="1" fontId="21" fillId="12" borderId="7" xfId="0" applyNumberFormat="1" applyFont="1" applyFill="1" applyBorder="1" applyAlignment="1">
      <alignment horizontal="center" vertical="center" wrapText="1"/>
    </xf>
    <xf numFmtId="1" fontId="21" fillId="12" borderId="0" xfId="0" applyNumberFormat="1"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6" xfId="0" applyFont="1" applyFill="1" applyBorder="1" applyAlignment="1">
      <alignment horizontal="center" vertical="center" wrapText="1"/>
    </xf>
    <xf numFmtId="0" fontId="23" fillId="13" borderId="0" xfId="0" applyFont="1" applyFill="1" applyAlignment="1">
      <alignment horizontal="left" vertical="center" wrapText="1" indent="1"/>
    </xf>
    <xf numFmtId="0" fontId="25"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27">
    <dxf>
      <font>
        <color theme="1"/>
      </font>
      <fill>
        <patternFill>
          <bgColor rgb="FFFF0000"/>
        </patternFill>
      </fill>
    </dxf>
    <dxf>
      <font>
        <color theme="1"/>
      </font>
      <fill>
        <patternFill>
          <bgColor rgb="FFFF8A33"/>
        </patternFill>
      </fill>
    </dxf>
    <dxf>
      <font>
        <color theme="1"/>
      </font>
      <fill>
        <patternFill>
          <bgColor rgb="FFFFC000"/>
        </patternFill>
      </fill>
    </dxf>
    <dxf>
      <font>
        <color theme="1"/>
      </font>
      <fill>
        <patternFill>
          <bgColor rgb="FF00EAF0"/>
        </patternFill>
      </fill>
    </dxf>
    <dxf>
      <fill>
        <patternFill>
          <bgColor theme="0" tint="-0.14996795556505021"/>
        </patternFill>
      </fill>
    </dxf>
    <dxf>
      <font>
        <color theme="1"/>
      </font>
      <fill>
        <patternFill>
          <bgColor rgb="FF03C25B"/>
        </patternFill>
      </fill>
    </dxf>
    <dxf>
      <font>
        <color theme="1"/>
      </font>
      <fill>
        <patternFill>
          <bgColor rgb="FF92D050"/>
        </patternFill>
      </fill>
    </dxf>
    <dxf>
      <fill>
        <patternFill>
          <bgColor rgb="FFD8E88F"/>
        </patternFill>
      </fill>
    </dxf>
    <dxf>
      <fill>
        <patternFill>
          <bgColor rgb="FF86DBFA"/>
        </patternFill>
      </fill>
    </dxf>
    <dxf>
      <fill>
        <patternFill>
          <bgColor rgb="FFB6FBF5"/>
        </patternFill>
      </fill>
    </dxf>
    <dxf>
      <fill>
        <patternFill>
          <bgColor rgb="FFE2E8FF"/>
        </patternFill>
      </fill>
    </dxf>
    <dxf>
      <fill>
        <patternFill>
          <bgColor rgb="FFD8E88F"/>
        </patternFill>
      </fill>
    </dxf>
    <dxf>
      <fill>
        <patternFill>
          <bgColor rgb="FF86DBFA"/>
        </patternFill>
      </fill>
    </dxf>
    <dxf>
      <fill>
        <patternFill>
          <bgColor rgb="FFB6FBF5"/>
        </patternFill>
      </fill>
    </dxf>
    <dxf>
      <fill>
        <patternFill>
          <bgColor rgb="FFE2E8FF"/>
        </patternFill>
      </fill>
    </dxf>
    <dxf>
      <font>
        <color theme="1"/>
      </font>
      <fill>
        <patternFill>
          <bgColor rgb="FFFF0000"/>
        </patternFill>
      </fill>
    </dxf>
    <dxf>
      <font>
        <color theme="1"/>
      </font>
      <fill>
        <patternFill>
          <bgColor rgb="FFFF8A33"/>
        </patternFill>
      </fill>
    </dxf>
    <dxf>
      <font>
        <color theme="1"/>
      </font>
      <fill>
        <patternFill>
          <bgColor rgb="FFFFC000"/>
        </patternFill>
      </fill>
    </dxf>
    <dxf>
      <font>
        <color theme="1"/>
      </font>
      <fill>
        <patternFill>
          <bgColor rgb="FF00EAF0"/>
        </patternFill>
      </fill>
    </dxf>
    <dxf>
      <fill>
        <patternFill>
          <bgColor rgb="FFD8E88F"/>
        </patternFill>
      </fill>
    </dxf>
    <dxf>
      <fill>
        <patternFill>
          <bgColor rgb="FF86DBFA"/>
        </patternFill>
      </fill>
    </dxf>
    <dxf>
      <fill>
        <patternFill>
          <bgColor rgb="FFB6FBF5"/>
        </patternFill>
      </fill>
    </dxf>
    <dxf>
      <fill>
        <patternFill>
          <bgColor rgb="FFE2E8FF"/>
        </patternFill>
      </fill>
    </dxf>
    <dxf>
      <font>
        <color theme="1"/>
      </font>
      <fill>
        <patternFill>
          <bgColor rgb="FFFF0000"/>
        </patternFill>
      </fill>
    </dxf>
    <dxf>
      <font>
        <color theme="1"/>
      </font>
      <fill>
        <patternFill>
          <bgColor rgb="FFFF8A33"/>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00E8EF"/>
      <color rgb="FFD9E98F"/>
      <color rgb="FF00C7F6"/>
      <color rgb="FF00BD32"/>
      <color rgb="FF86DBFA"/>
      <color rgb="FFB6FBF5"/>
      <color rgb="FFD7DEFB"/>
      <color rgb="FFE2E8FF"/>
      <color rgb="FFFF8A33"/>
      <color rgb="FFD8E8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PROJECTS BY STATUS</a:t>
            </a:r>
          </a:p>
        </c:rich>
      </c:tx>
      <c:layout>
        <c:manualLayout>
          <c:xMode val="edge"/>
          <c:yMode val="edge"/>
          <c:x val="0.36253322901944951"/>
          <c:y val="1.8518518518518517E-2"/>
        </c:manualLayout>
      </c:layout>
      <c:overlay val="0"/>
    </c:title>
    <c:autoTitleDeleted val="0"/>
    <c:plotArea>
      <c:layout>
        <c:manualLayout>
          <c:layoutTarget val="inner"/>
          <c:xMode val="edge"/>
          <c:yMode val="edge"/>
          <c:x val="0.26839116844062832"/>
          <c:y val="0.14583576358510739"/>
          <c:w val="0.66223202627309774"/>
          <c:h val="0.81348255079226206"/>
        </c:manualLayout>
      </c:layout>
      <c:doughnutChart>
        <c:varyColors val="1"/>
        <c:ser>
          <c:idx val="0"/>
          <c:order val="0"/>
          <c:spPr>
            <a:effectLst/>
          </c:spPr>
          <c:dPt>
            <c:idx val="0"/>
            <c:bubble3D val="0"/>
            <c:spPr>
              <a:solidFill>
                <a:srgbClr val="D7DEFB"/>
              </a:solidFill>
              <a:effectLst/>
            </c:spPr>
            <c:extLst>
              <c:ext xmlns:c16="http://schemas.microsoft.com/office/drawing/2014/chart" uri="{C3380CC4-5D6E-409C-BE32-E72D297353CC}">
                <c16:uniqueId val="{0000000C-1640-5946-A1E6-6DA8D85D0ED9}"/>
              </c:ext>
            </c:extLst>
          </c:dPt>
          <c:dPt>
            <c:idx val="1"/>
            <c:bubble3D val="0"/>
            <c:spPr>
              <a:solidFill>
                <a:srgbClr val="B6FBF5"/>
              </a:solidFill>
              <a:effectLst/>
            </c:spPr>
            <c:extLst>
              <c:ext xmlns:c16="http://schemas.microsoft.com/office/drawing/2014/chart" uri="{C3380CC4-5D6E-409C-BE32-E72D297353CC}">
                <c16:uniqueId val="{0000000E-1640-5946-A1E6-6DA8D85D0ED9}"/>
              </c:ext>
            </c:extLst>
          </c:dPt>
          <c:dPt>
            <c:idx val="2"/>
            <c:bubble3D val="0"/>
            <c:spPr>
              <a:solidFill>
                <a:srgbClr val="86DBFA"/>
              </a:solidFill>
              <a:effectLst/>
            </c:spPr>
            <c:extLst>
              <c:ext xmlns:c16="http://schemas.microsoft.com/office/drawing/2014/chart" uri="{C3380CC4-5D6E-409C-BE32-E72D297353CC}">
                <c16:uniqueId val="{00000010-1640-5946-A1E6-6DA8D85D0ED9}"/>
              </c:ext>
            </c:extLst>
          </c:dPt>
          <c:dPt>
            <c:idx val="3"/>
            <c:bubble3D val="0"/>
            <c:spPr>
              <a:solidFill>
                <a:srgbClr val="D9E98F"/>
              </a:solidFill>
              <a:effectLst/>
            </c:spPr>
            <c:extLst>
              <c:ext xmlns:c16="http://schemas.microsoft.com/office/drawing/2014/chart" uri="{C3380CC4-5D6E-409C-BE32-E72D297353CC}">
                <c16:uniqueId val="{00000012-1640-5946-A1E6-6DA8D85D0ED9}"/>
              </c:ext>
            </c:extLst>
          </c:dPt>
          <c:dPt>
            <c:idx val="4"/>
            <c:bubble3D val="0"/>
            <c:spPr>
              <a:solidFill>
                <a:srgbClr val="D2D2D2"/>
              </a:solidFill>
              <a:effectLst/>
            </c:spPr>
            <c:extLst>
              <c:ext xmlns:c16="http://schemas.microsoft.com/office/drawing/2014/chart" uri="{C3380CC4-5D6E-409C-BE32-E72D297353CC}">
                <c16:uniqueId val="{00000014-1640-5946-A1E6-6DA8D85D0ED9}"/>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'SAMPLE Project Intake Dashboard'!$F$51:$F$54</c:f>
              <c:strCache>
                <c:ptCount val="4"/>
                <c:pt idx="0">
                  <c:v>Initial Request</c:v>
                </c:pt>
                <c:pt idx="1">
                  <c:v>First Review</c:v>
                </c:pt>
                <c:pt idx="2">
                  <c:v>Second Review</c:v>
                </c:pt>
                <c:pt idx="3">
                  <c:v>Pending Final Approval</c:v>
                </c:pt>
              </c:strCache>
            </c:strRef>
          </c:cat>
          <c:val>
            <c:numRef>
              <c:f>'SAMPLE Project Intake Dashboard'!$G$51:$G$54</c:f>
              <c:numCache>
                <c:formatCode>0</c:formatCode>
                <c:ptCount val="4"/>
                <c:pt idx="0">
                  <c:v>7</c:v>
                </c:pt>
                <c:pt idx="1">
                  <c:v>2</c:v>
                </c:pt>
                <c:pt idx="2">
                  <c:v>3</c:v>
                </c:pt>
                <c:pt idx="3">
                  <c:v>6</c:v>
                </c:pt>
              </c:numCache>
            </c:numRef>
          </c:val>
          <c:extLst>
            <c:ext xmlns:c16="http://schemas.microsoft.com/office/drawing/2014/chart" uri="{C3380CC4-5D6E-409C-BE32-E72D297353CC}">
              <c16:uniqueId val="{00000015-1640-5946-A1E6-6DA8D85D0ED9}"/>
            </c:ext>
          </c:extLst>
        </c:ser>
        <c:dLbls>
          <c:showLegendKey val="0"/>
          <c:showVal val="0"/>
          <c:showCatName val="0"/>
          <c:showSerName val="0"/>
          <c:showPercent val="0"/>
          <c:showBubbleSize val="0"/>
          <c:showLeaderLines val="1"/>
        </c:dLbls>
        <c:firstSliceAng val="0"/>
        <c:holeSize val="40"/>
      </c:doughnutChart>
    </c:plotArea>
    <c:legend>
      <c:legendPos val="l"/>
      <c:layout>
        <c:manualLayout>
          <c:xMode val="edge"/>
          <c:yMode val="edge"/>
          <c:x val="2.5125628140703518E-3"/>
          <c:y val="0.1929080392728687"/>
          <c:w val="0.23419024255133938"/>
          <c:h val="0.6730417031204432"/>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PROJECTS BY PRIORITY</a:t>
            </a:r>
          </a:p>
        </c:rich>
      </c:tx>
      <c:layout>
        <c:manualLayout>
          <c:xMode val="edge"/>
          <c:yMode val="edge"/>
          <c:x val="0.41302745810619829"/>
          <c:y val="1.8518518518518517E-2"/>
        </c:manualLayout>
      </c:layout>
      <c:overlay val="0"/>
    </c:title>
    <c:autoTitleDeleted val="0"/>
    <c:plotArea>
      <c:layout>
        <c:manualLayout>
          <c:layoutTarget val="inner"/>
          <c:xMode val="edge"/>
          <c:yMode val="edge"/>
          <c:x val="0.31727656639073964"/>
          <c:y val="0.16805409740449109"/>
          <c:w val="0.66284974594521839"/>
          <c:h val="0.76595970642558564"/>
        </c:manualLayout>
      </c:layout>
      <c:doughnutChart>
        <c:varyColors val="1"/>
        <c:ser>
          <c:idx val="1"/>
          <c:order val="0"/>
          <c:spPr>
            <a:effectLst/>
          </c:spPr>
          <c:dPt>
            <c:idx val="0"/>
            <c:bubble3D val="0"/>
            <c:spPr>
              <a:solidFill>
                <a:srgbClr val="FF0000"/>
              </a:solidFill>
              <a:effectLst/>
            </c:spPr>
            <c:extLst>
              <c:ext xmlns:c16="http://schemas.microsoft.com/office/drawing/2014/chart" uri="{C3380CC4-5D6E-409C-BE32-E72D297353CC}">
                <c16:uniqueId val="{00000001-CC60-2F42-9629-F0100BBABAEC}"/>
              </c:ext>
            </c:extLst>
          </c:dPt>
          <c:dPt>
            <c:idx val="1"/>
            <c:bubble3D val="0"/>
            <c:spPr>
              <a:solidFill>
                <a:srgbClr val="FF8A33"/>
              </a:solidFill>
              <a:effectLst/>
            </c:spPr>
            <c:extLst>
              <c:ext xmlns:c16="http://schemas.microsoft.com/office/drawing/2014/chart" uri="{C3380CC4-5D6E-409C-BE32-E72D297353CC}">
                <c16:uniqueId val="{00000003-CC60-2F42-9629-F0100BBABAEC}"/>
              </c:ext>
            </c:extLst>
          </c:dPt>
          <c:dPt>
            <c:idx val="2"/>
            <c:bubble3D val="0"/>
            <c:spPr>
              <a:solidFill>
                <a:srgbClr val="FFC000"/>
              </a:solidFill>
              <a:effectLst/>
            </c:spPr>
            <c:extLst>
              <c:ext xmlns:c16="http://schemas.microsoft.com/office/drawing/2014/chart" uri="{C3380CC4-5D6E-409C-BE32-E72D297353CC}">
                <c16:uniqueId val="{00000005-CC60-2F42-9629-F0100BBABAEC}"/>
              </c:ext>
            </c:extLst>
          </c:dPt>
          <c:dPt>
            <c:idx val="3"/>
            <c:bubble3D val="0"/>
            <c:spPr>
              <a:solidFill>
                <a:srgbClr val="00E8EF"/>
              </a:solidFill>
              <a:effectLst/>
            </c:spPr>
            <c:extLst>
              <c:ext xmlns:c16="http://schemas.microsoft.com/office/drawing/2014/chart" uri="{C3380CC4-5D6E-409C-BE32-E72D297353CC}">
                <c16:uniqueId val="{00000007-CC60-2F42-9629-F0100BBABAEC}"/>
              </c:ext>
            </c:extLst>
          </c:dPt>
          <c:dPt>
            <c:idx val="4"/>
            <c:bubble3D val="0"/>
            <c:spPr>
              <a:solidFill>
                <a:srgbClr val="D2D2D2"/>
              </a:solidFill>
              <a:effectLst/>
            </c:spPr>
            <c:extLst>
              <c:ext xmlns:c16="http://schemas.microsoft.com/office/drawing/2014/chart" uri="{C3380CC4-5D6E-409C-BE32-E72D297353CC}">
                <c16:uniqueId val="{00000009-CC60-2F42-9629-F0100BBABAE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'SAMPLE Project Intake Dashboard'!$F$59:$F$62</c:f>
              <c:strCache>
                <c:ptCount val="4"/>
                <c:pt idx="0">
                  <c:v>Critical</c:v>
                </c:pt>
                <c:pt idx="1">
                  <c:v>High</c:v>
                </c:pt>
                <c:pt idx="2">
                  <c:v>Moderate</c:v>
                </c:pt>
                <c:pt idx="3">
                  <c:v>Low</c:v>
                </c:pt>
              </c:strCache>
            </c:strRef>
          </c:cat>
          <c:val>
            <c:numRef>
              <c:f>'SAMPLE Project Intake Dashboard'!$G$59:$G$62</c:f>
              <c:numCache>
                <c:formatCode>0</c:formatCode>
                <c:ptCount val="4"/>
                <c:pt idx="0">
                  <c:v>5</c:v>
                </c:pt>
                <c:pt idx="1">
                  <c:v>6</c:v>
                </c:pt>
                <c:pt idx="2">
                  <c:v>3</c:v>
                </c:pt>
                <c:pt idx="3">
                  <c:v>4</c:v>
                </c:pt>
              </c:numCache>
            </c:numRef>
          </c:val>
          <c:extLst>
            <c:ext xmlns:c16="http://schemas.microsoft.com/office/drawing/2014/chart" uri="{C3380CC4-5D6E-409C-BE32-E72D297353CC}">
              <c16:uniqueId val="{0000000A-CC60-2F42-9629-F0100BBABAEC}"/>
            </c:ext>
          </c:extLst>
        </c:ser>
        <c:dLbls>
          <c:showLegendKey val="0"/>
          <c:showVal val="0"/>
          <c:showCatName val="0"/>
          <c:showSerName val="0"/>
          <c:showPercent val="0"/>
          <c:showBubbleSize val="0"/>
          <c:showLeaderLines val="1"/>
        </c:dLbls>
        <c:firstSliceAng val="0"/>
        <c:holeSize val="40"/>
      </c:doughnutChart>
    </c:plotArea>
    <c:legend>
      <c:legendPos val="l"/>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Century Gothic" panose="020B0502020202020204" pitchFamily="34" charset="0"/>
                <a:ea typeface="+mn-ea"/>
                <a:cs typeface="+mn-cs"/>
              </a:defRPr>
            </a:pPr>
            <a:r>
              <a:rPr lang="en-US" sz="1800"/>
              <a:t>PROJECTS BY TYPE</a:t>
            </a:r>
          </a:p>
        </c:rich>
      </c:tx>
      <c:layout>
        <c:manualLayout>
          <c:xMode val="edge"/>
          <c:yMode val="edge"/>
          <c:x val="0.18575"/>
          <c:y val="2.164345472440944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3.1485968100141308E-2"/>
          <c:y val="0.16805409740449109"/>
          <c:w val="0.94864034423581667"/>
          <c:h val="0.54823821389414928"/>
        </c:manualLayout>
      </c:layout>
      <c:barChart>
        <c:barDir val="col"/>
        <c:grouping val="clustered"/>
        <c:varyColors val="0"/>
        <c:ser>
          <c:idx val="1"/>
          <c:order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invertIfNegative val="0"/>
          <c:dPt>
            <c:idx val="0"/>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extLst>
              <c:ext xmlns:c16="http://schemas.microsoft.com/office/drawing/2014/chart" uri="{C3380CC4-5D6E-409C-BE32-E72D297353CC}">
                <c16:uniqueId val="{00000001-070B-2548-AEFE-7F49896CF91E}"/>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extLst>
              <c:ext xmlns:c16="http://schemas.microsoft.com/office/drawing/2014/chart" uri="{C3380CC4-5D6E-409C-BE32-E72D297353CC}">
                <c16:uniqueId val="{00000003-070B-2548-AEFE-7F49896CF91E}"/>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extLst>
              <c:ext xmlns:c16="http://schemas.microsoft.com/office/drawing/2014/chart" uri="{C3380CC4-5D6E-409C-BE32-E72D297353CC}">
                <c16:uniqueId val="{00000005-070B-2548-AEFE-7F49896CF91E}"/>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extLst>
              <c:ext xmlns:c16="http://schemas.microsoft.com/office/drawing/2014/chart" uri="{C3380CC4-5D6E-409C-BE32-E72D297353CC}">
                <c16:uniqueId val="{00000007-070B-2548-AEFE-7F49896CF91E}"/>
              </c:ext>
            </c:extLst>
          </c:dPt>
          <c:dPt>
            <c:idx val="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extLst>
              <c:ext xmlns:c16="http://schemas.microsoft.com/office/drawing/2014/chart" uri="{C3380CC4-5D6E-409C-BE32-E72D297353CC}">
                <c16:uniqueId val="{00000009-070B-2548-AEFE-7F49896CF91E}"/>
              </c:ext>
            </c:extLst>
          </c:dPt>
          <c:cat>
            <c:strRef>
              <c:f>'SAMPLE Project Intake Dashboard'!$C$51:$C$60</c:f>
              <c:strCache>
                <c:ptCount val="10"/>
                <c:pt idx="0">
                  <c:v>Type A</c:v>
                </c:pt>
                <c:pt idx="1">
                  <c:v>Type B</c:v>
                </c:pt>
                <c:pt idx="2">
                  <c:v>Type C</c:v>
                </c:pt>
                <c:pt idx="3">
                  <c:v>Type D</c:v>
                </c:pt>
                <c:pt idx="4">
                  <c:v>Type E</c:v>
                </c:pt>
                <c:pt idx="5">
                  <c:v>Type F</c:v>
                </c:pt>
                <c:pt idx="6">
                  <c:v>Type G</c:v>
                </c:pt>
                <c:pt idx="7">
                  <c:v>Type H</c:v>
                </c:pt>
                <c:pt idx="8">
                  <c:v>Type I</c:v>
                </c:pt>
                <c:pt idx="9">
                  <c:v>Type J</c:v>
                </c:pt>
              </c:strCache>
            </c:strRef>
          </c:cat>
          <c:val>
            <c:numRef>
              <c:f>'SAMPLE Project Intake Dashboard'!$C$51:$C$60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070B-2548-AEFE-7F49896CF91E}"/>
            </c:ext>
          </c:extLst>
        </c:ser>
        <c:ser>
          <c:idx val="0"/>
          <c:order val="1"/>
          <c:spPr>
            <a:solidFill>
              <a:srgbClr val="00E8EF"/>
            </a:solid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'SAMPLE Project Intake Dashboard'!$C$51:$C$60</c:f>
              <c:strCache>
                <c:ptCount val="10"/>
                <c:pt idx="0">
                  <c:v>Type A</c:v>
                </c:pt>
                <c:pt idx="1">
                  <c:v>Type B</c:v>
                </c:pt>
                <c:pt idx="2">
                  <c:v>Type C</c:v>
                </c:pt>
                <c:pt idx="3">
                  <c:v>Type D</c:v>
                </c:pt>
                <c:pt idx="4">
                  <c:v>Type E</c:v>
                </c:pt>
                <c:pt idx="5">
                  <c:v>Type F</c:v>
                </c:pt>
                <c:pt idx="6">
                  <c:v>Type G</c:v>
                </c:pt>
                <c:pt idx="7">
                  <c:v>Type H</c:v>
                </c:pt>
                <c:pt idx="8">
                  <c:v>Type I</c:v>
                </c:pt>
                <c:pt idx="9">
                  <c:v>Type J</c:v>
                </c:pt>
              </c:strCache>
            </c:strRef>
          </c:cat>
          <c:val>
            <c:numRef>
              <c:f>'SAMPLE Project Intake Dashboard'!$D$51:$D$60</c:f>
              <c:numCache>
                <c:formatCode>#,##0</c:formatCode>
                <c:ptCount val="10"/>
                <c:pt idx="0">
                  <c:v>2</c:v>
                </c:pt>
                <c:pt idx="1">
                  <c:v>6</c:v>
                </c:pt>
                <c:pt idx="2">
                  <c:v>1</c:v>
                </c:pt>
                <c:pt idx="3">
                  <c:v>2</c:v>
                </c:pt>
                <c:pt idx="4">
                  <c:v>3</c:v>
                </c:pt>
                <c:pt idx="5">
                  <c:v>1</c:v>
                </c:pt>
                <c:pt idx="6">
                  <c:v>3</c:v>
                </c:pt>
                <c:pt idx="7">
                  <c:v>0</c:v>
                </c:pt>
                <c:pt idx="8">
                  <c:v>0</c:v>
                </c:pt>
                <c:pt idx="9">
                  <c:v>0</c:v>
                </c:pt>
              </c:numCache>
            </c:numRef>
          </c:val>
          <c:extLst>
            <c:ext xmlns:c16="http://schemas.microsoft.com/office/drawing/2014/chart" uri="{C3380CC4-5D6E-409C-BE32-E72D297353CC}">
              <c16:uniqueId val="{0000000C-070B-2548-AEFE-7F49896CF91E}"/>
            </c:ext>
          </c:extLst>
        </c:ser>
        <c:dLbls>
          <c:showLegendKey val="0"/>
          <c:showVal val="0"/>
          <c:showCatName val="0"/>
          <c:showSerName val="0"/>
          <c:showPercent val="0"/>
          <c:showBubbleSize val="0"/>
        </c:dLbls>
        <c:gapWidth val="0"/>
        <c:overlap val="100"/>
        <c:axId val="1563095440"/>
        <c:axId val="1562516032"/>
      </c:barChart>
      <c:catAx>
        <c:axId val="156309544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100" b="0" i="0" u="none" strike="noStrike" kern="1200" baseline="0">
                <a:solidFill>
                  <a:schemeClr val="tx1"/>
                </a:solidFill>
                <a:latin typeface="Century Gothic" panose="020B0502020202020204" pitchFamily="34" charset="0"/>
                <a:ea typeface="+mn-ea"/>
                <a:cs typeface="+mn-cs"/>
              </a:defRPr>
            </a:pPr>
            <a:endParaRPr lang="en-US"/>
          </a:p>
        </c:txPr>
        <c:crossAx val="1562516032"/>
        <c:crosses val="autoZero"/>
        <c:auto val="1"/>
        <c:lblAlgn val="ctr"/>
        <c:lblOffset val="100"/>
        <c:noMultiLvlLbl val="0"/>
      </c:catAx>
      <c:valAx>
        <c:axId val="1562516032"/>
        <c:scaling>
          <c:orientation val="minMax"/>
        </c:scaling>
        <c:delete val="1"/>
        <c:axPos val="l"/>
        <c:numFmt formatCode="General" sourceLinked="1"/>
        <c:majorTickMark val="out"/>
        <c:minorTickMark val="none"/>
        <c:tickLblPos val="nextTo"/>
        <c:crossAx val="156309544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100">
          <a:latin typeface="Century Gothic" panose="020B0502020202020204" pitchFamily="34" charset="0"/>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60222509499747E-2"/>
          <c:y val="6.3707980946826087E-2"/>
          <c:w val="0.90573533905276771"/>
          <c:h val="0.93629201905317394"/>
        </c:manualLayout>
      </c:layout>
      <c:barChart>
        <c:barDir val="bar"/>
        <c:grouping val="clustered"/>
        <c:varyColors val="0"/>
        <c:ser>
          <c:idx val="0"/>
          <c:order val="0"/>
          <c:tx>
            <c:strRef>
              <c:f>'SAMPLE Project Intake Dashboard'!$J$29</c:f>
              <c:strCache>
                <c:ptCount val="1"/>
                <c:pt idx="0">
                  <c:v>EST. COST</c:v>
                </c:pt>
              </c:strCache>
            </c:strRef>
          </c:tx>
          <c:spPr>
            <a:solidFill>
              <a:srgbClr val="00BD3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 Project Intake Dashboard'!$C$30:$C$47</c:f>
              <c:strCache>
                <c:ptCount val="18"/>
                <c:pt idx="0">
                  <c:v>Alpha</c:v>
                </c:pt>
                <c:pt idx="1">
                  <c:v>Beta</c:v>
                </c:pt>
                <c:pt idx="2">
                  <c:v>Gamma</c:v>
                </c:pt>
                <c:pt idx="3">
                  <c:v>Delta</c:v>
                </c:pt>
                <c:pt idx="4">
                  <c:v>Epsilon</c:v>
                </c:pt>
                <c:pt idx="5">
                  <c:v>Zeta</c:v>
                </c:pt>
                <c:pt idx="6">
                  <c:v>Eta</c:v>
                </c:pt>
                <c:pt idx="7">
                  <c:v>Theta</c:v>
                </c:pt>
                <c:pt idx="8">
                  <c:v>Iota</c:v>
                </c:pt>
                <c:pt idx="9">
                  <c:v>Kappa</c:v>
                </c:pt>
                <c:pt idx="10">
                  <c:v>Lambda</c:v>
                </c:pt>
                <c:pt idx="11">
                  <c:v>Mu</c:v>
                </c:pt>
                <c:pt idx="12">
                  <c:v>Nu</c:v>
                </c:pt>
                <c:pt idx="13">
                  <c:v>Xi</c:v>
                </c:pt>
                <c:pt idx="14">
                  <c:v>Omicron</c:v>
                </c:pt>
                <c:pt idx="15">
                  <c:v>Pi</c:v>
                </c:pt>
                <c:pt idx="16">
                  <c:v>Rho</c:v>
                </c:pt>
                <c:pt idx="17">
                  <c:v>Sigma</c:v>
                </c:pt>
              </c:strCache>
            </c:strRef>
          </c:cat>
          <c:val>
            <c:numRef>
              <c:f>'SAMPLE Project Intake Dashboard'!$J$30:$J$47</c:f>
              <c:numCache>
                <c:formatCode>_("$"* #,##0_);_("$"* \(#,##0\);_("$"* "-"??_);_(@_)</c:formatCode>
                <c:ptCount val="18"/>
                <c:pt idx="0">
                  <c:v>50000</c:v>
                </c:pt>
                <c:pt idx="1">
                  <c:v>2000000</c:v>
                </c:pt>
                <c:pt idx="2">
                  <c:v>500000</c:v>
                </c:pt>
                <c:pt idx="3">
                  <c:v>200000</c:v>
                </c:pt>
                <c:pt idx="4">
                  <c:v>485000</c:v>
                </c:pt>
                <c:pt idx="5">
                  <c:v>389000</c:v>
                </c:pt>
                <c:pt idx="6">
                  <c:v>1200000</c:v>
                </c:pt>
                <c:pt idx="7">
                  <c:v>185000</c:v>
                </c:pt>
                <c:pt idx="8">
                  <c:v>567000</c:v>
                </c:pt>
                <c:pt idx="9">
                  <c:v>654800</c:v>
                </c:pt>
                <c:pt idx="10">
                  <c:v>465000</c:v>
                </c:pt>
                <c:pt idx="11">
                  <c:v>43500</c:v>
                </c:pt>
                <c:pt idx="12">
                  <c:v>454480</c:v>
                </c:pt>
                <c:pt idx="13">
                  <c:v>854000</c:v>
                </c:pt>
                <c:pt idx="14">
                  <c:v>123000</c:v>
                </c:pt>
                <c:pt idx="15">
                  <c:v>850000</c:v>
                </c:pt>
                <c:pt idx="16">
                  <c:v>454085</c:v>
                </c:pt>
                <c:pt idx="17">
                  <c:v>125000</c:v>
                </c:pt>
              </c:numCache>
            </c:numRef>
          </c:val>
          <c:extLst>
            <c:ext xmlns:c16="http://schemas.microsoft.com/office/drawing/2014/chart" uri="{C3380CC4-5D6E-409C-BE32-E72D297353CC}">
              <c16:uniqueId val="{00000000-AF56-6941-A98A-80E7AB26D5B9}"/>
            </c:ext>
          </c:extLst>
        </c:ser>
        <c:ser>
          <c:idx val="1"/>
          <c:order val="1"/>
          <c:tx>
            <c:strRef>
              <c:f>'SAMPLE Project Intake Dashboard'!$K$29</c:f>
              <c:strCache>
                <c:ptCount val="1"/>
                <c:pt idx="0">
                  <c:v>EST. BENEFIT</c:v>
                </c:pt>
              </c:strCache>
            </c:strRef>
          </c:tx>
          <c:spPr>
            <a:solidFill>
              <a:srgbClr val="00C7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'SAMPLE Project Intake Dashboard'!$C$30:$C$47</c:f>
              <c:strCache>
                <c:ptCount val="18"/>
                <c:pt idx="0">
                  <c:v>Alpha</c:v>
                </c:pt>
                <c:pt idx="1">
                  <c:v>Beta</c:v>
                </c:pt>
                <c:pt idx="2">
                  <c:v>Gamma</c:v>
                </c:pt>
                <c:pt idx="3">
                  <c:v>Delta</c:v>
                </c:pt>
                <c:pt idx="4">
                  <c:v>Epsilon</c:v>
                </c:pt>
                <c:pt idx="5">
                  <c:v>Zeta</c:v>
                </c:pt>
                <c:pt idx="6">
                  <c:v>Eta</c:v>
                </c:pt>
                <c:pt idx="7">
                  <c:v>Theta</c:v>
                </c:pt>
                <c:pt idx="8">
                  <c:v>Iota</c:v>
                </c:pt>
                <c:pt idx="9">
                  <c:v>Kappa</c:v>
                </c:pt>
                <c:pt idx="10">
                  <c:v>Lambda</c:v>
                </c:pt>
                <c:pt idx="11">
                  <c:v>Mu</c:v>
                </c:pt>
                <c:pt idx="12">
                  <c:v>Nu</c:v>
                </c:pt>
                <c:pt idx="13">
                  <c:v>Xi</c:v>
                </c:pt>
                <c:pt idx="14">
                  <c:v>Omicron</c:v>
                </c:pt>
                <c:pt idx="15">
                  <c:v>Pi</c:v>
                </c:pt>
                <c:pt idx="16">
                  <c:v>Rho</c:v>
                </c:pt>
                <c:pt idx="17">
                  <c:v>Sigma</c:v>
                </c:pt>
              </c:strCache>
            </c:strRef>
          </c:cat>
          <c:val>
            <c:numRef>
              <c:f>'SAMPLE Project Intake Dashboard'!$K$30:$K$47</c:f>
              <c:numCache>
                <c:formatCode>_("$"* #,##0_);_("$"* \(#,##0\);_("$"* "-"??_);_(@_)</c:formatCode>
                <c:ptCount val="18"/>
                <c:pt idx="0">
                  <c:v>285000</c:v>
                </c:pt>
                <c:pt idx="1">
                  <c:v>3500000</c:v>
                </c:pt>
                <c:pt idx="2">
                  <c:v>350000</c:v>
                </c:pt>
                <c:pt idx="3">
                  <c:v>575000</c:v>
                </c:pt>
                <c:pt idx="4">
                  <c:v>500000</c:v>
                </c:pt>
                <c:pt idx="5">
                  <c:v>120000</c:v>
                </c:pt>
                <c:pt idx="6">
                  <c:v>1850000</c:v>
                </c:pt>
                <c:pt idx="7">
                  <c:v>685000</c:v>
                </c:pt>
                <c:pt idx="8">
                  <c:v>345000</c:v>
                </c:pt>
                <c:pt idx="9">
                  <c:v>438700</c:v>
                </c:pt>
                <c:pt idx="10">
                  <c:v>1850000</c:v>
                </c:pt>
                <c:pt idx="11">
                  <c:v>0</c:v>
                </c:pt>
                <c:pt idx="12">
                  <c:v>462047</c:v>
                </c:pt>
                <c:pt idx="13">
                  <c:v>645000</c:v>
                </c:pt>
                <c:pt idx="14">
                  <c:v>456000</c:v>
                </c:pt>
                <c:pt idx="15">
                  <c:v>3345000</c:v>
                </c:pt>
                <c:pt idx="16">
                  <c:v>454084</c:v>
                </c:pt>
                <c:pt idx="17">
                  <c:v>200000</c:v>
                </c:pt>
              </c:numCache>
            </c:numRef>
          </c:val>
          <c:extLst>
            <c:ext xmlns:c16="http://schemas.microsoft.com/office/drawing/2014/chart" uri="{C3380CC4-5D6E-409C-BE32-E72D297353CC}">
              <c16:uniqueId val="{00000001-AF56-6941-A98A-80E7AB26D5B9}"/>
            </c:ext>
          </c:extLst>
        </c:ser>
        <c:dLbls>
          <c:dLblPos val="outEnd"/>
          <c:showLegendKey val="0"/>
          <c:showVal val="1"/>
          <c:showCatName val="0"/>
          <c:showSerName val="0"/>
          <c:showPercent val="0"/>
          <c:showBubbleSize val="0"/>
        </c:dLbls>
        <c:gapWidth val="50"/>
        <c:axId val="2072286271"/>
        <c:axId val="2027831311"/>
      </c:barChart>
      <c:catAx>
        <c:axId val="2072286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027831311"/>
        <c:crosses val="autoZero"/>
        <c:auto val="1"/>
        <c:lblAlgn val="ctr"/>
        <c:lblOffset val="100"/>
        <c:noMultiLvlLbl val="0"/>
      </c:catAx>
      <c:valAx>
        <c:axId val="2027831311"/>
        <c:scaling>
          <c:orientation val="minMax"/>
        </c:scaling>
        <c:delete val="0"/>
        <c:axPos val="t"/>
        <c:majorGridlines>
          <c:spPr>
            <a:ln w="9525" cap="flat" cmpd="sng" algn="ctr">
              <a:solidFill>
                <a:schemeClr val="bg1">
                  <a:lumMod val="85000"/>
                  <a:alpha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0722862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PROJECTS BY STATUS</a:t>
            </a:r>
          </a:p>
        </c:rich>
      </c:tx>
      <c:layout>
        <c:manualLayout>
          <c:xMode val="edge"/>
          <c:yMode val="edge"/>
          <c:x val="0.36253322901944951"/>
          <c:y val="1.8518518518518517E-2"/>
        </c:manualLayout>
      </c:layout>
      <c:overlay val="0"/>
    </c:title>
    <c:autoTitleDeleted val="0"/>
    <c:plotArea>
      <c:layout>
        <c:manualLayout>
          <c:layoutTarget val="inner"/>
          <c:xMode val="edge"/>
          <c:yMode val="edge"/>
          <c:x val="0.26839116844062832"/>
          <c:y val="0.14583576358510739"/>
          <c:w val="0.66223202627309774"/>
          <c:h val="0.81348255079226206"/>
        </c:manualLayout>
      </c:layout>
      <c:doughnutChart>
        <c:varyColors val="1"/>
        <c:ser>
          <c:idx val="0"/>
          <c:order val="0"/>
          <c:spPr>
            <a:effectLst/>
          </c:spPr>
          <c:dPt>
            <c:idx val="0"/>
            <c:bubble3D val="0"/>
            <c:spPr>
              <a:solidFill>
                <a:srgbClr val="D7DEFB"/>
              </a:solidFill>
              <a:effectLst/>
            </c:spPr>
            <c:extLst>
              <c:ext xmlns:c16="http://schemas.microsoft.com/office/drawing/2014/chart" uri="{C3380CC4-5D6E-409C-BE32-E72D297353CC}">
                <c16:uniqueId val="{00000001-9253-0249-AB9F-1A6B02708A8B}"/>
              </c:ext>
            </c:extLst>
          </c:dPt>
          <c:dPt>
            <c:idx val="1"/>
            <c:bubble3D val="0"/>
            <c:spPr>
              <a:solidFill>
                <a:srgbClr val="B6FBF5"/>
              </a:solidFill>
              <a:effectLst/>
            </c:spPr>
            <c:extLst>
              <c:ext xmlns:c16="http://schemas.microsoft.com/office/drawing/2014/chart" uri="{C3380CC4-5D6E-409C-BE32-E72D297353CC}">
                <c16:uniqueId val="{00000003-9253-0249-AB9F-1A6B02708A8B}"/>
              </c:ext>
            </c:extLst>
          </c:dPt>
          <c:dPt>
            <c:idx val="2"/>
            <c:bubble3D val="0"/>
            <c:spPr>
              <a:solidFill>
                <a:srgbClr val="86DBFA"/>
              </a:solidFill>
              <a:effectLst/>
            </c:spPr>
            <c:extLst>
              <c:ext xmlns:c16="http://schemas.microsoft.com/office/drawing/2014/chart" uri="{C3380CC4-5D6E-409C-BE32-E72D297353CC}">
                <c16:uniqueId val="{00000005-9253-0249-AB9F-1A6B02708A8B}"/>
              </c:ext>
            </c:extLst>
          </c:dPt>
          <c:dPt>
            <c:idx val="3"/>
            <c:bubble3D val="0"/>
            <c:spPr>
              <a:solidFill>
                <a:srgbClr val="D9E98F"/>
              </a:solidFill>
              <a:effectLst/>
            </c:spPr>
            <c:extLst>
              <c:ext xmlns:c16="http://schemas.microsoft.com/office/drawing/2014/chart" uri="{C3380CC4-5D6E-409C-BE32-E72D297353CC}">
                <c16:uniqueId val="{00000007-9253-0249-AB9F-1A6B02708A8B}"/>
              </c:ext>
            </c:extLst>
          </c:dPt>
          <c:dPt>
            <c:idx val="4"/>
            <c:bubble3D val="0"/>
            <c:spPr>
              <a:solidFill>
                <a:srgbClr val="D2D2D2"/>
              </a:solidFill>
              <a:effectLst/>
            </c:spPr>
            <c:extLst>
              <c:ext xmlns:c16="http://schemas.microsoft.com/office/drawing/2014/chart" uri="{C3380CC4-5D6E-409C-BE32-E72D297353CC}">
                <c16:uniqueId val="{00000009-9253-0249-AB9F-1A6B02708A8B}"/>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'BLANK Project Intake Dashboard'!$F$50:$F$53</c:f>
              <c:strCache>
                <c:ptCount val="4"/>
                <c:pt idx="0">
                  <c:v>Initial Request</c:v>
                </c:pt>
                <c:pt idx="1">
                  <c:v>First Review</c:v>
                </c:pt>
                <c:pt idx="2">
                  <c:v>Second Review</c:v>
                </c:pt>
                <c:pt idx="3">
                  <c:v>Pending Final Approval</c:v>
                </c:pt>
              </c:strCache>
            </c:strRef>
          </c:cat>
          <c:val>
            <c:numRef>
              <c:f>'BLANK Project Intake Dashboard'!$G$50:$G$53</c:f>
              <c:numCache>
                <c:formatCode>0</c:formatCode>
                <c:ptCount val="4"/>
                <c:pt idx="0">
                  <c:v>0</c:v>
                </c:pt>
                <c:pt idx="1">
                  <c:v>0</c:v>
                </c:pt>
                <c:pt idx="2">
                  <c:v>0</c:v>
                </c:pt>
                <c:pt idx="3">
                  <c:v>0</c:v>
                </c:pt>
              </c:numCache>
            </c:numRef>
          </c:val>
          <c:extLst>
            <c:ext xmlns:c16="http://schemas.microsoft.com/office/drawing/2014/chart" uri="{C3380CC4-5D6E-409C-BE32-E72D297353CC}">
              <c16:uniqueId val="{0000000A-9253-0249-AB9F-1A6B02708A8B}"/>
            </c:ext>
          </c:extLst>
        </c:ser>
        <c:dLbls>
          <c:showLegendKey val="0"/>
          <c:showVal val="0"/>
          <c:showCatName val="0"/>
          <c:showSerName val="0"/>
          <c:showPercent val="0"/>
          <c:showBubbleSize val="0"/>
          <c:showLeaderLines val="1"/>
        </c:dLbls>
        <c:firstSliceAng val="0"/>
        <c:holeSize val="40"/>
      </c:doughnutChart>
    </c:plotArea>
    <c:legend>
      <c:legendPos val="l"/>
      <c:layout>
        <c:manualLayout>
          <c:xMode val="edge"/>
          <c:yMode val="edge"/>
          <c:x val="2.5125628140703518E-3"/>
          <c:y val="0.1929080392728687"/>
          <c:w val="0.23419024255133938"/>
          <c:h val="0.6730417031204432"/>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PROJECTS BY PRIORITY</a:t>
            </a:r>
          </a:p>
        </c:rich>
      </c:tx>
      <c:layout>
        <c:manualLayout>
          <c:xMode val="edge"/>
          <c:yMode val="edge"/>
          <c:x val="0.41302745810619829"/>
          <c:y val="1.8518518518518517E-2"/>
        </c:manualLayout>
      </c:layout>
      <c:overlay val="0"/>
    </c:title>
    <c:autoTitleDeleted val="0"/>
    <c:plotArea>
      <c:layout>
        <c:manualLayout>
          <c:layoutTarget val="inner"/>
          <c:xMode val="edge"/>
          <c:yMode val="edge"/>
          <c:x val="0.31727656639073964"/>
          <c:y val="0.16805409740449109"/>
          <c:w val="0.66284974594521839"/>
          <c:h val="0.76595970642558564"/>
        </c:manualLayout>
      </c:layout>
      <c:doughnutChart>
        <c:varyColors val="1"/>
        <c:ser>
          <c:idx val="1"/>
          <c:order val="0"/>
          <c:spPr>
            <a:effectLst/>
          </c:spPr>
          <c:dPt>
            <c:idx val="0"/>
            <c:bubble3D val="0"/>
            <c:spPr>
              <a:solidFill>
                <a:srgbClr val="FF0000"/>
              </a:solidFill>
              <a:effectLst/>
            </c:spPr>
            <c:extLst>
              <c:ext xmlns:c16="http://schemas.microsoft.com/office/drawing/2014/chart" uri="{C3380CC4-5D6E-409C-BE32-E72D297353CC}">
                <c16:uniqueId val="{00000001-8A21-B64D-B8A3-0AB7D1511A08}"/>
              </c:ext>
            </c:extLst>
          </c:dPt>
          <c:dPt>
            <c:idx val="1"/>
            <c:bubble3D val="0"/>
            <c:spPr>
              <a:solidFill>
                <a:srgbClr val="FF8A33"/>
              </a:solidFill>
              <a:effectLst/>
            </c:spPr>
            <c:extLst>
              <c:ext xmlns:c16="http://schemas.microsoft.com/office/drawing/2014/chart" uri="{C3380CC4-5D6E-409C-BE32-E72D297353CC}">
                <c16:uniqueId val="{00000003-8A21-B64D-B8A3-0AB7D1511A08}"/>
              </c:ext>
            </c:extLst>
          </c:dPt>
          <c:dPt>
            <c:idx val="2"/>
            <c:bubble3D val="0"/>
            <c:spPr>
              <a:solidFill>
                <a:srgbClr val="FFC000"/>
              </a:solidFill>
              <a:effectLst/>
            </c:spPr>
            <c:extLst>
              <c:ext xmlns:c16="http://schemas.microsoft.com/office/drawing/2014/chart" uri="{C3380CC4-5D6E-409C-BE32-E72D297353CC}">
                <c16:uniqueId val="{00000005-8A21-B64D-B8A3-0AB7D1511A08}"/>
              </c:ext>
            </c:extLst>
          </c:dPt>
          <c:dPt>
            <c:idx val="3"/>
            <c:bubble3D val="0"/>
            <c:spPr>
              <a:solidFill>
                <a:srgbClr val="00E8EF"/>
              </a:solidFill>
              <a:effectLst/>
            </c:spPr>
            <c:extLst>
              <c:ext xmlns:c16="http://schemas.microsoft.com/office/drawing/2014/chart" uri="{C3380CC4-5D6E-409C-BE32-E72D297353CC}">
                <c16:uniqueId val="{00000007-8A21-B64D-B8A3-0AB7D1511A08}"/>
              </c:ext>
            </c:extLst>
          </c:dPt>
          <c:dPt>
            <c:idx val="4"/>
            <c:bubble3D val="0"/>
            <c:spPr>
              <a:solidFill>
                <a:srgbClr val="D2D2D2"/>
              </a:solidFill>
              <a:effectLst/>
            </c:spPr>
            <c:extLst>
              <c:ext xmlns:c16="http://schemas.microsoft.com/office/drawing/2014/chart" uri="{C3380CC4-5D6E-409C-BE32-E72D297353CC}">
                <c16:uniqueId val="{00000009-8A21-B64D-B8A3-0AB7D1511A0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'BLANK Project Intake Dashboard'!$F$58:$F$61</c:f>
              <c:strCache>
                <c:ptCount val="4"/>
                <c:pt idx="0">
                  <c:v>Critical</c:v>
                </c:pt>
                <c:pt idx="1">
                  <c:v>High</c:v>
                </c:pt>
                <c:pt idx="2">
                  <c:v>Moderate</c:v>
                </c:pt>
                <c:pt idx="3">
                  <c:v>Low</c:v>
                </c:pt>
              </c:strCache>
            </c:strRef>
          </c:cat>
          <c:val>
            <c:numRef>
              <c:f>'BLANK Project Intake Dashboard'!$G$58:$G$61</c:f>
              <c:numCache>
                <c:formatCode>0</c:formatCode>
                <c:ptCount val="4"/>
                <c:pt idx="0">
                  <c:v>0</c:v>
                </c:pt>
                <c:pt idx="1">
                  <c:v>0</c:v>
                </c:pt>
                <c:pt idx="2">
                  <c:v>0</c:v>
                </c:pt>
                <c:pt idx="3">
                  <c:v>0</c:v>
                </c:pt>
              </c:numCache>
            </c:numRef>
          </c:val>
          <c:extLst>
            <c:ext xmlns:c16="http://schemas.microsoft.com/office/drawing/2014/chart" uri="{C3380CC4-5D6E-409C-BE32-E72D297353CC}">
              <c16:uniqueId val="{0000000A-8A21-B64D-B8A3-0AB7D1511A08}"/>
            </c:ext>
          </c:extLst>
        </c:ser>
        <c:dLbls>
          <c:showLegendKey val="0"/>
          <c:showVal val="0"/>
          <c:showCatName val="0"/>
          <c:showSerName val="0"/>
          <c:showPercent val="0"/>
          <c:showBubbleSize val="0"/>
          <c:showLeaderLines val="1"/>
        </c:dLbls>
        <c:firstSliceAng val="0"/>
        <c:holeSize val="40"/>
      </c:doughnutChart>
    </c:plotArea>
    <c:legend>
      <c:legendPos val="l"/>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Century Gothic" panose="020B0502020202020204" pitchFamily="34" charset="0"/>
                <a:ea typeface="+mn-ea"/>
                <a:cs typeface="+mn-cs"/>
              </a:defRPr>
            </a:pPr>
            <a:r>
              <a:rPr lang="en-US" sz="1800"/>
              <a:t>PROJECTS BY TYPE</a:t>
            </a:r>
          </a:p>
        </c:rich>
      </c:tx>
      <c:layout>
        <c:manualLayout>
          <c:xMode val="edge"/>
          <c:yMode val="edge"/>
          <c:x val="0.18575"/>
          <c:y val="2.164345472440944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3.1485968100141308E-2"/>
          <c:y val="0.16805409740449109"/>
          <c:w val="0.94864034423581667"/>
          <c:h val="0.54823821389414928"/>
        </c:manualLayout>
      </c:layout>
      <c:barChart>
        <c:barDir val="col"/>
        <c:grouping val="clustered"/>
        <c:varyColors val="0"/>
        <c:ser>
          <c:idx val="1"/>
          <c:order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invertIfNegative val="0"/>
          <c:dPt>
            <c:idx val="0"/>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extLst>
              <c:ext xmlns:c16="http://schemas.microsoft.com/office/drawing/2014/chart" uri="{C3380CC4-5D6E-409C-BE32-E72D297353CC}">
                <c16:uniqueId val="{00000001-EC18-2F49-83E2-B630785E6A15}"/>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extLst>
              <c:ext xmlns:c16="http://schemas.microsoft.com/office/drawing/2014/chart" uri="{C3380CC4-5D6E-409C-BE32-E72D297353CC}">
                <c16:uniqueId val="{00000003-EC18-2F49-83E2-B630785E6A15}"/>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extLst>
              <c:ext xmlns:c16="http://schemas.microsoft.com/office/drawing/2014/chart" uri="{C3380CC4-5D6E-409C-BE32-E72D297353CC}">
                <c16:uniqueId val="{00000005-EC18-2F49-83E2-B630785E6A15}"/>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extLst>
              <c:ext xmlns:c16="http://schemas.microsoft.com/office/drawing/2014/chart" uri="{C3380CC4-5D6E-409C-BE32-E72D297353CC}">
                <c16:uniqueId val="{00000007-EC18-2F49-83E2-B630785E6A15}"/>
              </c:ext>
            </c:extLst>
          </c:dPt>
          <c:dPt>
            <c:idx val="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c:spPr>
            <c:extLst>
              <c:ext xmlns:c16="http://schemas.microsoft.com/office/drawing/2014/chart" uri="{C3380CC4-5D6E-409C-BE32-E72D297353CC}">
                <c16:uniqueId val="{00000009-EC18-2F49-83E2-B630785E6A15}"/>
              </c:ext>
            </c:extLst>
          </c:dPt>
          <c:cat>
            <c:strRef>
              <c:f>'BLANK Project Intake Dashboard'!$C$50:$C$59</c:f>
              <c:strCache>
                <c:ptCount val="10"/>
                <c:pt idx="0">
                  <c:v>Type A</c:v>
                </c:pt>
                <c:pt idx="1">
                  <c:v>Type B</c:v>
                </c:pt>
                <c:pt idx="2">
                  <c:v>Type C</c:v>
                </c:pt>
                <c:pt idx="3">
                  <c:v>Type D</c:v>
                </c:pt>
                <c:pt idx="4">
                  <c:v>Type E</c:v>
                </c:pt>
                <c:pt idx="5">
                  <c:v>Type F</c:v>
                </c:pt>
                <c:pt idx="6">
                  <c:v>Type G</c:v>
                </c:pt>
                <c:pt idx="7">
                  <c:v>Type H</c:v>
                </c:pt>
                <c:pt idx="8">
                  <c:v>Type I</c:v>
                </c:pt>
                <c:pt idx="9">
                  <c:v>Type J</c:v>
                </c:pt>
              </c:strCache>
            </c:strRef>
          </c:cat>
          <c:val>
            <c:numRef>
              <c:f>'BLANK Project Intake Dashboard'!$C$50:$C$59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EC18-2F49-83E2-B630785E6A15}"/>
            </c:ext>
          </c:extLst>
        </c:ser>
        <c:ser>
          <c:idx val="0"/>
          <c:order val="1"/>
          <c:spPr>
            <a:solidFill>
              <a:srgbClr val="00E8EF"/>
            </a:solid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'BLANK Project Intake Dashboard'!$C$50:$C$59</c:f>
              <c:strCache>
                <c:ptCount val="10"/>
                <c:pt idx="0">
                  <c:v>Type A</c:v>
                </c:pt>
                <c:pt idx="1">
                  <c:v>Type B</c:v>
                </c:pt>
                <c:pt idx="2">
                  <c:v>Type C</c:v>
                </c:pt>
                <c:pt idx="3">
                  <c:v>Type D</c:v>
                </c:pt>
                <c:pt idx="4">
                  <c:v>Type E</c:v>
                </c:pt>
                <c:pt idx="5">
                  <c:v>Type F</c:v>
                </c:pt>
                <c:pt idx="6">
                  <c:v>Type G</c:v>
                </c:pt>
                <c:pt idx="7">
                  <c:v>Type H</c:v>
                </c:pt>
                <c:pt idx="8">
                  <c:v>Type I</c:v>
                </c:pt>
                <c:pt idx="9">
                  <c:v>Type J</c:v>
                </c:pt>
              </c:strCache>
            </c:strRef>
          </c:cat>
          <c:val>
            <c:numRef>
              <c:f>'BLANK Project Intake Dashboard'!$D$50:$D$59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EC18-2F49-83E2-B630785E6A15}"/>
            </c:ext>
          </c:extLst>
        </c:ser>
        <c:dLbls>
          <c:showLegendKey val="0"/>
          <c:showVal val="0"/>
          <c:showCatName val="0"/>
          <c:showSerName val="0"/>
          <c:showPercent val="0"/>
          <c:showBubbleSize val="0"/>
        </c:dLbls>
        <c:gapWidth val="0"/>
        <c:overlap val="100"/>
        <c:axId val="1563095440"/>
        <c:axId val="1562516032"/>
      </c:barChart>
      <c:catAx>
        <c:axId val="156309544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100" b="0" i="0" u="none" strike="noStrike" kern="1200" baseline="0">
                <a:solidFill>
                  <a:schemeClr val="tx1"/>
                </a:solidFill>
                <a:latin typeface="Century Gothic" panose="020B0502020202020204" pitchFamily="34" charset="0"/>
                <a:ea typeface="+mn-ea"/>
                <a:cs typeface="+mn-cs"/>
              </a:defRPr>
            </a:pPr>
            <a:endParaRPr lang="en-US"/>
          </a:p>
        </c:txPr>
        <c:crossAx val="1562516032"/>
        <c:crosses val="autoZero"/>
        <c:auto val="1"/>
        <c:lblAlgn val="ctr"/>
        <c:lblOffset val="100"/>
        <c:noMultiLvlLbl val="0"/>
      </c:catAx>
      <c:valAx>
        <c:axId val="1562516032"/>
        <c:scaling>
          <c:orientation val="minMax"/>
        </c:scaling>
        <c:delete val="1"/>
        <c:axPos val="l"/>
        <c:numFmt formatCode="General" sourceLinked="1"/>
        <c:majorTickMark val="out"/>
        <c:minorTickMark val="none"/>
        <c:tickLblPos val="nextTo"/>
        <c:crossAx val="156309544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100">
          <a:latin typeface="Century Gothic" panose="020B0502020202020204" pitchFamily="34" charset="0"/>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60222509499747E-2"/>
          <c:y val="6.3707980946826087E-2"/>
          <c:w val="0.90573533905276771"/>
          <c:h val="0.93629201905317394"/>
        </c:manualLayout>
      </c:layout>
      <c:barChart>
        <c:barDir val="bar"/>
        <c:grouping val="clustered"/>
        <c:varyColors val="0"/>
        <c:ser>
          <c:idx val="0"/>
          <c:order val="0"/>
          <c:tx>
            <c:strRef>
              <c:f>'BLANK Project Intake Dashboard'!$J$28</c:f>
              <c:strCache>
                <c:ptCount val="1"/>
                <c:pt idx="0">
                  <c:v>EST. COST</c:v>
                </c:pt>
              </c:strCache>
            </c:strRef>
          </c:tx>
          <c:spPr>
            <a:solidFill>
              <a:srgbClr val="00BD3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'BLANK Project Intake Dashboard'!$C$29:$C$46</c:f>
              <c:numCache>
                <c:formatCode>General</c:formatCode>
                <c:ptCount val="18"/>
              </c:numCache>
            </c:numRef>
          </c:cat>
          <c:val>
            <c:numRef>
              <c:f>'BLANK Project Intake Dashboard'!$J$29:$J$46</c:f>
              <c:numCache>
                <c:formatCode>_("$"* #,##0_);_("$"* \(#,##0\);_("$"* "-"??_);_(@_)</c:formatCode>
                <c:ptCount val="18"/>
              </c:numCache>
            </c:numRef>
          </c:val>
          <c:extLst>
            <c:ext xmlns:c16="http://schemas.microsoft.com/office/drawing/2014/chart" uri="{C3380CC4-5D6E-409C-BE32-E72D297353CC}">
              <c16:uniqueId val="{00000000-5D89-4446-95FC-4E4BF6B084E0}"/>
            </c:ext>
          </c:extLst>
        </c:ser>
        <c:ser>
          <c:idx val="1"/>
          <c:order val="1"/>
          <c:tx>
            <c:strRef>
              <c:f>'BLANK Project Intake Dashboard'!$K$28</c:f>
              <c:strCache>
                <c:ptCount val="1"/>
                <c:pt idx="0">
                  <c:v>EST. BENEFIT</c:v>
                </c:pt>
              </c:strCache>
            </c:strRef>
          </c:tx>
          <c:spPr>
            <a:solidFill>
              <a:srgbClr val="00C7F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'BLANK Project Intake Dashboard'!$C$29:$C$46</c:f>
              <c:numCache>
                <c:formatCode>General</c:formatCode>
                <c:ptCount val="18"/>
              </c:numCache>
            </c:numRef>
          </c:cat>
          <c:val>
            <c:numRef>
              <c:f>'BLANK Project Intake Dashboard'!$K$29:$K$46</c:f>
              <c:numCache>
                <c:formatCode>_("$"* #,##0_);_("$"* \(#,##0\);_("$"* "-"??_);_(@_)</c:formatCode>
                <c:ptCount val="18"/>
              </c:numCache>
            </c:numRef>
          </c:val>
          <c:extLst>
            <c:ext xmlns:c16="http://schemas.microsoft.com/office/drawing/2014/chart" uri="{C3380CC4-5D6E-409C-BE32-E72D297353CC}">
              <c16:uniqueId val="{00000001-5D89-4446-95FC-4E4BF6B084E0}"/>
            </c:ext>
          </c:extLst>
        </c:ser>
        <c:dLbls>
          <c:dLblPos val="outEnd"/>
          <c:showLegendKey val="0"/>
          <c:showVal val="1"/>
          <c:showCatName val="0"/>
          <c:showSerName val="0"/>
          <c:showPercent val="0"/>
          <c:showBubbleSize val="0"/>
        </c:dLbls>
        <c:gapWidth val="50"/>
        <c:axId val="2072286271"/>
        <c:axId val="2027831311"/>
      </c:barChart>
      <c:catAx>
        <c:axId val="2072286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027831311"/>
        <c:crosses val="autoZero"/>
        <c:auto val="1"/>
        <c:lblAlgn val="ctr"/>
        <c:lblOffset val="100"/>
        <c:noMultiLvlLbl val="0"/>
      </c:catAx>
      <c:valAx>
        <c:axId val="2027831311"/>
        <c:scaling>
          <c:orientation val="minMax"/>
        </c:scaling>
        <c:delete val="0"/>
        <c:axPos val="t"/>
        <c:majorGridlines>
          <c:spPr>
            <a:ln w="9525" cap="flat" cmpd="sng" algn="ctr">
              <a:solidFill>
                <a:schemeClr val="bg1">
                  <a:lumMod val="85000"/>
                  <a:alpha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0722862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506&amp;utm_source=integrated-content&amp;utm_campaign=/content/project-intake&amp;utm_medium=Project-Intake-Dashboard++11506&amp;lpa=Project-Intake-Dashboard++11506&amp;lx=PFpZZjisDNTS-Ddigi3MyABAgeTPLDIL8TQRu558b7w"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736600</xdr:colOff>
      <xdr:row>1</xdr:row>
      <xdr:rowOff>0</xdr:rowOff>
    </xdr:to>
    <xdr:pic>
      <xdr:nvPicPr>
        <xdr:cNvPr id="8" name="Picture 7">
          <a:hlinkClick xmlns:r="http://schemas.openxmlformats.org/officeDocument/2006/relationships" r:id="rId1"/>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1</xdr:col>
      <xdr:colOff>25400</xdr:colOff>
      <xdr:row>24</xdr:row>
      <xdr:rowOff>0</xdr:rowOff>
    </xdr:from>
    <xdr:to>
      <xdr:col>3</xdr:col>
      <xdr:colOff>767080</xdr:colOff>
      <xdr:row>25</xdr:row>
      <xdr:rowOff>0</xdr:rowOff>
    </xdr:to>
    <xdr:graphicFrame macro="">
      <xdr:nvGraphicFramePr>
        <xdr:cNvPr id="14" name="Chart 13">
          <a:extLst>
            <a:ext uri="{FF2B5EF4-FFF2-40B4-BE49-F238E27FC236}">
              <a16:creationId xmlns:a16="http://schemas.microsoft.com/office/drawing/2014/main" id="{5B6259A5-5E47-5244-A276-EDC391A61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863600</xdr:colOff>
      <xdr:row>24</xdr:row>
      <xdr:rowOff>0</xdr:rowOff>
    </xdr:from>
    <xdr:to>
      <xdr:col>7</xdr:col>
      <xdr:colOff>576580</xdr:colOff>
      <xdr:row>25</xdr:row>
      <xdr:rowOff>0</xdr:rowOff>
    </xdr:to>
    <xdr:graphicFrame macro="">
      <xdr:nvGraphicFramePr>
        <xdr:cNvPr id="16" name="Chart 15">
          <a:extLst>
            <a:ext uri="{FF2B5EF4-FFF2-40B4-BE49-F238E27FC236}">
              <a16:creationId xmlns:a16="http://schemas.microsoft.com/office/drawing/2014/main" id="{16D25984-1F22-2F4D-9551-88D960224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800100</xdr:colOff>
      <xdr:row>24</xdr:row>
      <xdr:rowOff>0</xdr:rowOff>
    </xdr:from>
    <xdr:to>
      <xdr:col>10</xdr:col>
      <xdr:colOff>1041400</xdr:colOff>
      <xdr:row>25</xdr:row>
      <xdr:rowOff>0</xdr:rowOff>
    </xdr:to>
    <xdr:graphicFrame macro="">
      <xdr:nvGraphicFramePr>
        <xdr:cNvPr id="20" name="Chart 19">
          <a:extLst>
            <a:ext uri="{FF2B5EF4-FFF2-40B4-BE49-F238E27FC236}">
              <a16:creationId xmlns:a16="http://schemas.microsoft.com/office/drawing/2014/main" id="{E79CC732-FFBE-C24E-A6C8-2E3424423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127000</xdr:colOff>
      <xdr:row>5</xdr:row>
      <xdr:rowOff>127000</xdr:rowOff>
    </xdr:from>
    <xdr:to>
      <xdr:col>10</xdr:col>
      <xdr:colOff>1028700</xdr:colOff>
      <xdr:row>22</xdr:row>
      <xdr:rowOff>304800</xdr:rowOff>
    </xdr:to>
    <xdr:graphicFrame macro="">
      <xdr:nvGraphicFramePr>
        <xdr:cNvPr id="5" name="Chart 4">
          <a:extLst>
            <a:ext uri="{FF2B5EF4-FFF2-40B4-BE49-F238E27FC236}">
              <a16:creationId xmlns:a16="http://schemas.microsoft.com/office/drawing/2014/main" id="{527C0069-A208-18A4-EE59-CF816B57A4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23</xdr:row>
      <xdr:rowOff>0</xdr:rowOff>
    </xdr:from>
    <xdr:to>
      <xdr:col>3</xdr:col>
      <xdr:colOff>767080</xdr:colOff>
      <xdr:row>24</xdr:row>
      <xdr:rowOff>0</xdr:rowOff>
    </xdr:to>
    <xdr:graphicFrame macro="">
      <xdr:nvGraphicFramePr>
        <xdr:cNvPr id="3" name="Chart 2">
          <a:extLst>
            <a:ext uri="{FF2B5EF4-FFF2-40B4-BE49-F238E27FC236}">
              <a16:creationId xmlns:a16="http://schemas.microsoft.com/office/drawing/2014/main" id="{F4745E21-BB05-8643-AF93-D4297A580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863600</xdr:colOff>
      <xdr:row>23</xdr:row>
      <xdr:rowOff>0</xdr:rowOff>
    </xdr:from>
    <xdr:to>
      <xdr:col>7</xdr:col>
      <xdr:colOff>576580</xdr:colOff>
      <xdr:row>24</xdr:row>
      <xdr:rowOff>0</xdr:rowOff>
    </xdr:to>
    <xdr:graphicFrame macro="">
      <xdr:nvGraphicFramePr>
        <xdr:cNvPr id="4" name="Chart 3">
          <a:extLst>
            <a:ext uri="{FF2B5EF4-FFF2-40B4-BE49-F238E27FC236}">
              <a16:creationId xmlns:a16="http://schemas.microsoft.com/office/drawing/2014/main" id="{EEC7F283-9BBE-0740-832A-5B493E53F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800100</xdr:colOff>
      <xdr:row>23</xdr:row>
      <xdr:rowOff>0</xdr:rowOff>
    </xdr:from>
    <xdr:to>
      <xdr:col>10</xdr:col>
      <xdr:colOff>1041400</xdr:colOff>
      <xdr:row>24</xdr:row>
      <xdr:rowOff>0</xdr:rowOff>
    </xdr:to>
    <xdr:graphicFrame macro="">
      <xdr:nvGraphicFramePr>
        <xdr:cNvPr id="5" name="Chart 4">
          <a:extLst>
            <a:ext uri="{FF2B5EF4-FFF2-40B4-BE49-F238E27FC236}">
              <a16:creationId xmlns:a16="http://schemas.microsoft.com/office/drawing/2014/main" id="{477E85D3-D010-814A-812E-A76D12259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127000</xdr:colOff>
      <xdr:row>4</xdr:row>
      <xdr:rowOff>127000</xdr:rowOff>
    </xdr:from>
    <xdr:to>
      <xdr:col>10</xdr:col>
      <xdr:colOff>1028700</xdr:colOff>
      <xdr:row>21</xdr:row>
      <xdr:rowOff>304800</xdr:rowOff>
    </xdr:to>
    <xdr:graphicFrame macro="">
      <xdr:nvGraphicFramePr>
        <xdr:cNvPr id="6" name="Chart 5">
          <a:extLst>
            <a:ext uri="{FF2B5EF4-FFF2-40B4-BE49-F238E27FC236}">
              <a16:creationId xmlns:a16="http://schemas.microsoft.com/office/drawing/2014/main" id="{D629DD1B-F0D3-1049-BA0B-C1D79ACAB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ricawaite/Desktop/Smartsheet/Free-Project-Checklist-Templates_Brooke-Sayles/IC-Project-Closeout-Checklist-Template.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loseout Checklist"/>
      <sheetName val="- Disclaimer -"/>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11506&amp;utm_source=integrated-content&amp;utm_campaign=/content/project-intake&amp;utm_medium=Project-Intake-Dashboard++11506&amp;lpa=Project-Intake-Dashboard++11506&amp;lx=PFpZZjisDNTS-Ddigi3MyABAgeTPLDIL8TQRu558b7w" TargetMode="External"/><Relationship Id="rId1" Type="http://schemas.openxmlformats.org/officeDocument/2006/relationships/hyperlink" Target="https://www.smartsheet.com/try-it?trp=10666&amp;utm_source=integrated+content&amp;utm_campaign=/content/project-management-plan-templates&amp;utm_medium=Project+Management+Plan+Dashboard++10666&amp;lpa=Project+Management+Plan+Dashboard++10666&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40"/>
  <sheetViews>
    <sheetView showGridLines="0" tabSelected="1" workbookViewId="0">
      <pane ySplit="1" topLeftCell="A2" activePane="bottomLeft" state="frozen"/>
      <selection pane="bottomLeft" activeCell="B65" sqref="B65:K65"/>
    </sheetView>
  </sheetViews>
  <sheetFormatPr baseColWidth="10" defaultColWidth="11" defaultRowHeight="13"/>
  <cols>
    <col min="1" max="1" width="3.33203125" style="6" customWidth="1"/>
    <col min="2" max="2" width="12.83203125" style="6" customWidth="1"/>
    <col min="3" max="3" width="39.83203125" style="6" customWidth="1"/>
    <col min="4" max="4" width="20.6640625" style="6" customWidth="1"/>
    <col min="5" max="5" width="11.83203125" style="6" customWidth="1"/>
    <col min="6" max="6" width="22.83203125" style="6" customWidth="1"/>
    <col min="7" max="9" width="10.83203125" style="6" customWidth="1"/>
    <col min="10" max="11" width="13.83203125" style="6" customWidth="1"/>
    <col min="12" max="12" width="3.33203125" style="6" customWidth="1"/>
    <col min="13" max="14" width="11" style="6"/>
    <col min="15" max="15" width="9" style="6" customWidth="1"/>
    <col min="16" max="16384" width="11" style="6"/>
  </cols>
  <sheetData>
    <row r="1" spans="1:255" customFormat="1" ht="197" customHeight="1">
      <c r="B1" s="42"/>
      <c r="C1" s="42"/>
    </row>
    <row r="2" spans="1:255" s="11" customFormat="1" ht="42" customHeight="1">
      <c r="B2" s="44" t="s">
        <v>38</v>
      </c>
      <c r="C2" s="44"/>
    </row>
    <row r="3" spans="1:255" s="19" customFormat="1" ht="55" customHeight="1">
      <c r="A3" s="18"/>
      <c r="B3" s="82" t="s">
        <v>80</v>
      </c>
      <c r="C3" s="82"/>
      <c r="D3" s="82"/>
      <c r="E3" s="82"/>
      <c r="F3" s="82"/>
      <c r="G3" s="82"/>
      <c r="H3" s="82"/>
      <c r="I3" s="82"/>
      <c r="J3" s="82"/>
      <c r="K3" s="82"/>
      <c r="L3" s="18"/>
      <c r="M3" s="18"/>
      <c r="N3" s="18"/>
      <c r="O3" s="18"/>
      <c r="P3" s="18"/>
      <c r="Q3" s="18"/>
      <c r="R3" s="18"/>
      <c r="S3" s="18"/>
      <c r="T3" s="18"/>
      <c r="U3" s="18"/>
      <c r="V3" s="18"/>
      <c r="W3" s="18"/>
      <c r="X3" s="18"/>
      <c r="Y3" s="18"/>
      <c r="Z3" s="18"/>
      <c r="AA3" s="18"/>
      <c r="AB3" s="18"/>
      <c r="AC3" s="18"/>
      <c r="AD3" s="18"/>
      <c r="AE3" s="18"/>
    </row>
    <row r="4" spans="1:255" ht="14" customHeight="1">
      <c r="A4" s="1"/>
      <c r="B4" s="53"/>
      <c r="C4" s="53"/>
      <c r="D4" s="36"/>
      <c r="E4" s="36"/>
      <c r="F4" s="36"/>
      <c r="G4" s="37"/>
      <c r="H4" s="38"/>
      <c r="I4" s="39"/>
      <c r="J4" s="1"/>
      <c r="K4" s="1"/>
      <c r="L4" s="1"/>
      <c r="M4" s="1"/>
      <c r="N4" s="1"/>
      <c r="O4" s="1"/>
      <c r="P4" s="1"/>
      <c r="Q4" s="1"/>
      <c r="R4" s="1"/>
      <c r="S4" s="1"/>
      <c r="T4" s="1"/>
      <c r="U4" s="1"/>
      <c r="V4" s="1"/>
      <c r="W4" s="1"/>
      <c r="X4" s="1"/>
      <c r="Y4" s="1"/>
      <c r="Z4" s="1"/>
      <c r="AA4" s="1"/>
      <c r="AB4" s="1"/>
      <c r="AC4" s="1"/>
      <c r="AD4" s="1"/>
      <c r="AE4" s="1"/>
    </row>
    <row r="5" spans="1:255" ht="14" customHeight="1">
      <c r="A5" s="1"/>
      <c r="B5" s="70"/>
      <c r="C5" s="71"/>
      <c r="D5" s="81" t="s">
        <v>68</v>
      </c>
      <c r="E5" s="81"/>
      <c r="F5" s="81"/>
      <c r="G5" s="81"/>
      <c r="H5" s="81"/>
      <c r="I5" s="81"/>
      <c r="J5" s="81"/>
      <c r="K5" s="8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29" customHeight="1">
      <c r="A6" s="1"/>
      <c r="B6" s="83" t="s">
        <v>76</v>
      </c>
      <c r="C6" s="84"/>
      <c r="D6" s="81"/>
      <c r="E6" s="81"/>
      <c r="F6" s="81"/>
      <c r="G6" s="81"/>
      <c r="H6" s="81"/>
      <c r="I6" s="81"/>
      <c r="J6" s="81"/>
      <c r="K6" s="8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50" customHeight="1">
      <c r="A7" s="1"/>
      <c r="B7" s="85">
        <f>K50</f>
        <v>9599865</v>
      </c>
      <c r="C7" s="86"/>
      <c r="D7" s="9"/>
      <c r="E7" s="9"/>
      <c r="F7" s="9"/>
      <c r="G7" s="9"/>
      <c r="H7" s="9"/>
      <c r="I7" s="9"/>
      <c r="J7" s="9"/>
      <c r="K7" s="9"/>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25" customHeight="1">
      <c r="A8" s="1"/>
      <c r="B8" s="70"/>
      <c r="C8" s="71"/>
      <c r="D8" s="9"/>
      <c r="E8" s="9"/>
      <c r="F8" s="9"/>
      <c r="G8" s="9"/>
      <c r="H8" s="9"/>
      <c r="I8" s="9"/>
      <c r="J8" s="9"/>
      <c r="K8" s="9"/>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25" customHeight="1">
      <c r="A9" s="1"/>
      <c r="B9" s="1"/>
      <c r="C9" s="1"/>
      <c r="D9" s="9"/>
      <c r="E9" s="9"/>
      <c r="F9" s="9"/>
      <c r="G9" s="9"/>
      <c r="H9" s="9"/>
      <c r="I9" s="9"/>
      <c r="J9" s="9"/>
      <c r="K9" s="9"/>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4" customHeight="1">
      <c r="A10" s="1"/>
      <c r="B10" s="72"/>
      <c r="C10" s="73"/>
      <c r="D10" s="9"/>
      <c r="E10" s="9"/>
      <c r="F10" s="9"/>
      <c r="G10" s="9"/>
      <c r="H10" s="9"/>
      <c r="I10" s="9"/>
      <c r="J10" s="9"/>
      <c r="K10" s="9"/>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29" customHeight="1">
      <c r="A11" s="1"/>
      <c r="B11" s="87" t="s">
        <v>77</v>
      </c>
      <c r="C11" s="88"/>
      <c r="D11" s="67"/>
      <c r="E11" s="9"/>
      <c r="F11" s="9"/>
      <c r="G11" s="9"/>
      <c r="H11" s="9"/>
      <c r="I11" s="9"/>
      <c r="J11" s="9"/>
      <c r="K11" s="9"/>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50" customHeight="1">
      <c r="A12" s="1"/>
      <c r="B12" s="89">
        <f>K51</f>
        <v>16060831</v>
      </c>
      <c r="C12" s="90"/>
      <c r="D12" s="9"/>
      <c r="E12" s="9"/>
      <c r="F12" s="9"/>
      <c r="G12" s="9"/>
      <c r="H12" s="9"/>
      <c r="I12" s="9"/>
      <c r="J12" s="9"/>
      <c r="K12" s="9"/>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25" customHeight="1">
      <c r="A13" s="1"/>
      <c r="B13" s="72"/>
      <c r="C13" s="73"/>
      <c r="D13" s="9"/>
      <c r="E13" s="9"/>
      <c r="F13" s="9"/>
      <c r="G13" s="9"/>
      <c r="H13" s="9"/>
      <c r="I13" s="9"/>
      <c r="J13" s="9"/>
      <c r="K13" s="9"/>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25" customHeight="1">
      <c r="A14" s="1"/>
      <c r="B14" s="1"/>
      <c r="C14" s="1"/>
      <c r="D14" s="9"/>
      <c r="E14" s="9"/>
      <c r="F14" s="9"/>
      <c r="G14" s="9"/>
      <c r="H14" s="9"/>
      <c r="I14" s="9"/>
      <c r="J14" s="9"/>
      <c r="K14" s="9"/>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14" customHeight="1">
      <c r="A15" s="1"/>
      <c r="B15" s="74"/>
      <c r="C15" s="75"/>
      <c r="D15" s="9"/>
      <c r="E15" s="9"/>
      <c r="F15" s="9"/>
      <c r="G15" s="9"/>
      <c r="H15" s="9"/>
      <c r="I15" s="9"/>
      <c r="J15" s="9"/>
      <c r="K15" s="9"/>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ht="29" customHeight="1">
      <c r="A16" s="1"/>
      <c r="B16" s="91" t="s">
        <v>78</v>
      </c>
      <c r="C16" s="92"/>
      <c r="D16" s="81" t="s">
        <v>68</v>
      </c>
      <c r="E16" s="81"/>
      <c r="F16" s="81"/>
      <c r="G16" s="81"/>
      <c r="H16" s="81"/>
      <c r="I16" s="81"/>
      <c r="J16" s="81"/>
      <c r="K16" s="8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ht="50" customHeight="1">
      <c r="A17" s="1"/>
      <c r="B17" s="93">
        <f>J55</f>
        <v>18</v>
      </c>
      <c r="C17" s="94"/>
      <c r="D17" s="9"/>
      <c r="E17" s="9"/>
      <c r="F17" s="9"/>
      <c r="G17" s="9"/>
      <c r="H17" s="9"/>
      <c r="I17" s="9"/>
      <c r="J17" s="9"/>
      <c r="K17" s="9"/>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ht="25" customHeight="1">
      <c r="A18" s="1"/>
      <c r="B18" s="74"/>
      <c r="C18" s="75"/>
      <c r="D18" s="9"/>
      <c r="E18" s="9"/>
      <c r="F18" s="9"/>
      <c r="G18" s="9"/>
      <c r="H18" s="9"/>
      <c r="I18" s="9"/>
      <c r="J18" s="9"/>
      <c r="K18" s="9"/>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ht="25" customHeight="1">
      <c r="A19" s="1"/>
      <c r="B19" s="1"/>
      <c r="C19" s="1"/>
      <c r="D19" s="9"/>
      <c r="E19" s="9"/>
      <c r="F19" s="9"/>
      <c r="G19" s="9"/>
      <c r="H19" s="9"/>
      <c r="I19" s="9"/>
      <c r="J19" s="9"/>
      <c r="K19" s="9"/>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ht="14" customHeight="1">
      <c r="A20" s="1"/>
      <c r="B20" s="76"/>
      <c r="C20" s="77"/>
      <c r="D20" s="9"/>
      <c r="E20" s="9"/>
      <c r="F20" s="9"/>
      <c r="G20" s="9"/>
      <c r="H20" s="9"/>
      <c r="I20" s="9"/>
      <c r="J20" s="9"/>
      <c r="K20" s="9"/>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ht="29" customHeight="1">
      <c r="A21" s="1"/>
      <c r="B21" s="95" t="s">
        <v>69</v>
      </c>
      <c r="C21" s="96"/>
      <c r="D21" s="67"/>
      <c r="E21" s="9"/>
      <c r="F21" s="9"/>
      <c r="G21" s="9"/>
      <c r="H21" s="9"/>
      <c r="I21" s="9"/>
      <c r="J21" s="9"/>
      <c r="K21" s="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ht="50" customHeight="1">
      <c r="A22" s="1"/>
      <c r="B22" s="97">
        <f>J59</f>
        <v>65.777777777777771</v>
      </c>
      <c r="C22" s="98"/>
      <c r="D22" s="9"/>
      <c r="E22" s="9"/>
      <c r="F22" s="9"/>
      <c r="G22" s="9"/>
      <c r="H22" s="9"/>
      <c r="I22" s="9"/>
      <c r="J22" s="9"/>
      <c r="K22" s="9"/>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ht="25" customHeight="1">
      <c r="A23" s="1"/>
      <c r="B23" s="76"/>
      <c r="C23" s="77"/>
      <c r="D23" s="9"/>
      <c r="E23" s="9"/>
      <c r="F23" s="9"/>
      <c r="G23" s="9"/>
      <c r="H23" s="9"/>
      <c r="I23" s="9"/>
      <c r="J23" s="9"/>
      <c r="K23" s="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ht="12" customHeight="1">
      <c r="A24" s="1"/>
      <c r="B24" s="1"/>
      <c r="C24" s="1"/>
      <c r="D24" s="9"/>
      <c r="E24" s="9"/>
      <c r="F24" s="9"/>
      <c r="G24" s="9"/>
      <c r="H24" s="9"/>
      <c r="I24" s="9"/>
      <c r="J24" s="9"/>
      <c r="K24" s="9"/>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ht="329" customHeight="1">
      <c r="A25" s="1"/>
      <c r="B25" s="1"/>
      <c r="C25" s="1"/>
      <c r="D25" s="9"/>
      <c r="E25" s="9"/>
      <c r="F25" s="9"/>
      <c r="G25" s="9"/>
      <c r="H25" s="9"/>
      <c r="I25" s="9"/>
      <c r="J25" s="9"/>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ht="35" customHeight="1">
      <c r="A27" s="1"/>
      <c r="B27" s="54" t="s">
        <v>6</v>
      </c>
      <c r="C27" s="45"/>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ht="25" customHeight="1">
      <c r="A28" s="1"/>
      <c r="B28" s="40" t="s">
        <v>15</v>
      </c>
      <c r="C28" s="40"/>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s="11" customFormat="1" ht="35" customHeight="1">
      <c r="A29" s="10"/>
      <c r="B29" s="14" t="s">
        <v>16</v>
      </c>
      <c r="C29" s="14" t="s">
        <v>29</v>
      </c>
      <c r="D29" s="14" t="s">
        <v>30</v>
      </c>
      <c r="E29" s="14" t="s">
        <v>3</v>
      </c>
      <c r="F29" s="14" t="s">
        <v>0</v>
      </c>
      <c r="G29" s="22" t="s">
        <v>31</v>
      </c>
      <c r="H29" s="22" t="s">
        <v>36</v>
      </c>
      <c r="I29" s="23" t="s">
        <v>9</v>
      </c>
      <c r="J29" s="63" t="s">
        <v>37</v>
      </c>
      <c r="K29" s="63" t="s">
        <v>39</v>
      </c>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row>
    <row r="30" spans="1:255" s="8" customFormat="1" ht="23" customHeight="1">
      <c r="A30" s="7"/>
      <c r="B30" s="60" t="s">
        <v>17</v>
      </c>
      <c r="C30" s="12" t="s">
        <v>44</v>
      </c>
      <c r="D30" s="2" t="s">
        <v>58</v>
      </c>
      <c r="E30" s="2" t="s">
        <v>5</v>
      </c>
      <c r="F30" s="2" t="s">
        <v>32</v>
      </c>
      <c r="G30" s="24">
        <v>48581</v>
      </c>
      <c r="H30" s="24">
        <v>48610</v>
      </c>
      <c r="I30" s="25">
        <f>IF(G30=0,0,H30-G30+1)</f>
        <v>30</v>
      </c>
      <c r="J30" s="61">
        <v>50000</v>
      </c>
      <c r="K30" s="61">
        <v>285000</v>
      </c>
      <c r="L30" s="20"/>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3" customHeight="1">
      <c r="A31" s="7"/>
      <c r="B31" s="60" t="s">
        <v>18</v>
      </c>
      <c r="C31" s="3" t="s">
        <v>45</v>
      </c>
      <c r="D31" s="4" t="s">
        <v>58</v>
      </c>
      <c r="E31" s="3" t="s">
        <v>41</v>
      </c>
      <c r="F31" s="3" t="s">
        <v>33</v>
      </c>
      <c r="G31" s="26">
        <v>48583</v>
      </c>
      <c r="H31" s="26">
        <v>48621</v>
      </c>
      <c r="I31" s="25">
        <f t="shared" ref="I31:I47" si="0">IF(G31=0,0,H31-G31+1)</f>
        <v>39</v>
      </c>
      <c r="J31" s="61">
        <v>2000000</v>
      </c>
      <c r="K31" s="61">
        <v>3500000</v>
      </c>
      <c r="L31" s="20"/>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3" customHeight="1">
      <c r="A32" s="7"/>
      <c r="B32" s="60" t="s">
        <v>19</v>
      </c>
      <c r="C32" s="3" t="s">
        <v>46</v>
      </c>
      <c r="D32" s="4" t="s">
        <v>63</v>
      </c>
      <c r="E32" s="3" t="s">
        <v>5</v>
      </c>
      <c r="F32" s="3" t="s">
        <v>34</v>
      </c>
      <c r="G32" s="26">
        <v>48586</v>
      </c>
      <c r="H32" s="26">
        <v>48621</v>
      </c>
      <c r="I32" s="25">
        <f t="shared" si="0"/>
        <v>36</v>
      </c>
      <c r="J32" s="61">
        <v>500000</v>
      </c>
      <c r="K32" s="61">
        <v>350000</v>
      </c>
      <c r="L32" s="20"/>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23" customHeight="1">
      <c r="A33" s="7"/>
      <c r="B33" s="60" t="s">
        <v>20</v>
      </c>
      <c r="C33" s="3" t="s">
        <v>47</v>
      </c>
      <c r="D33" s="12" t="s">
        <v>60</v>
      </c>
      <c r="E33" s="3" t="s">
        <v>5</v>
      </c>
      <c r="F33" s="3" t="s">
        <v>35</v>
      </c>
      <c r="G33" s="26">
        <v>48589</v>
      </c>
      <c r="H33" s="26">
        <v>48625</v>
      </c>
      <c r="I33" s="25">
        <f t="shared" si="0"/>
        <v>37</v>
      </c>
      <c r="J33" s="61">
        <v>200000</v>
      </c>
      <c r="K33" s="61">
        <v>575000</v>
      </c>
      <c r="L33" s="20"/>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3" customHeight="1">
      <c r="A34" s="7"/>
      <c r="B34" s="60" t="s">
        <v>21</v>
      </c>
      <c r="C34" s="3" t="s">
        <v>48</v>
      </c>
      <c r="D34" s="4" t="s">
        <v>62</v>
      </c>
      <c r="E34" s="3" t="s">
        <v>5</v>
      </c>
      <c r="F34" s="3" t="s">
        <v>33</v>
      </c>
      <c r="G34" s="26">
        <v>48592</v>
      </c>
      <c r="H34" s="26">
        <v>48658</v>
      </c>
      <c r="I34" s="25">
        <f t="shared" si="0"/>
        <v>67</v>
      </c>
      <c r="J34" s="61">
        <v>485000</v>
      </c>
      <c r="K34" s="61">
        <v>500000</v>
      </c>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3" customHeight="1">
      <c r="A35" s="7"/>
      <c r="B35" s="60" t="s">
        <v>22</v>
      </c>
      <c r="C35" s="3" t="s">
        <v>49</v>
      </c>
      <c r="D35" s="4" t="s">
        <v>59</v>
      </c>
      <c r="E35" s="3" t="s">
        <v>40</v>
      </c>
      <c r="F35" s="3" t="s">
        <v>32</v>
      </c>
      <c r="G35" s="26">
        <v>48595</v>
      </c>
      <c r="H35" s="26">
        <v>48659</v>
      </c>
      <c r="I35" s="25">
        <f t="shared" ref="I35:I40" si="1">IF(G35=0,0,H35-G35+1)</f>
        <v>65</v>
      </c>
      <c r="J35" s="61">
        <v>389000</v>
      </c>
      <c r="K35" s="61">
        <v>120000</v>
      </c>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3" customHeight="1">
      <c r="A36" s="7"/>
      <c r="B36" s="60" t="s">
        <v>23</v>
      </c>
      <c r="C36" s="3" t="s">
        <v>50</v>
      </c>
      <c r="D36" s="13" t="s">
        <v>64</v>
      </c>
      <c r="E36" s="3" t="s">
        <v>4</v>
      </c>
      <c r="F36" s="3" t="s">
        <v>32</v>
      </c>
      <c r="G36" s="26">
        <v>48598</v>
      </c>
      <c r="H36" s="24">
        <v>48670</v>
      </c>
      <c r="I36" s="25">
        <f t="shared" si="1"/>
        <v>73</v>
      </c>
      <c r="J36" s="61">
        <v>1200000</v>
      </c>
      <c r="K36" s="61">
        <v>1850000</v>
      </c>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3" customHeight="1">
      <c r="A37" s="7"/>
      <c r="B37" s="60" t="s">
        <v>24</v>
      </c>
      <c r="C37" s="3" t="s">
        <v>51</v>
      </c>
      <c r="D37" s="13" t="s">
        <v>59</v>
      </c>
      <c r="E37" s="3" t="s">
        <v>41</v>
      </c>
      <c r="F37" s="3" t="s">
        <v>32</v>
      </c>
      <c r="G37" s="26">
        <v>48601</v>
      </c>
      <c r="H37" s="24">
        <v>48647</v>
      </c>
      <c r="I37" s="25">
        <f t="shared" si="1"/>
        <v>47</v>
      </c>
      <c r="J37" s="61">
        <v>185000</v>
      </c>
      <c r="K37" s="61">
        <v>685000</v>
      </c>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3" customHeight="1">
      <c r="A38" s="7"/>
      <c r="B38" s="60" t="s">
        <v>25</v>
      </c>
      <c r="C38" s="3" t="s">
        <v>52</v>
      </c>
      <c r="D38" s="13" t="s">
        <v>62</v>
      </c>
      <c r="E38" s="3" t="s">
        <v>4</v>
      </c>
      <c r="F38" s="3" t="s">
        <v>34</v>
      </c>
      <c r="G38" s="26">
        <v>48604</v>
      </c>
      <c r="H38" s="24">
        <v>48674</v>
      </c>
      <c r="I38" s="25">
        <f t="shared" si="1"/>
        <v>71</v>
      </c>
      <c r="J38" s="61">
        <v>567000</v>
      </c>
      <c r="K38" s="61">
        <v>345000</v>
      </c>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23" customHeight="1">
      <c r="A39" s="7"/>
      <c r="B39" s="60" t="s">
        <v>26</v>
      </c>
      <c r="C39" s="3" t="s">
        <v>53</v>
      </c>
      <c r="D39" s="13" t="s">
        <v>59</v>
      </c>
      <c r="E39" s="3" t="s">
        <v>4</v>
      </c>
      <c r="F39" s="3" t="s">
        <v>35</v>
      </c>
      <c r="G39" s="26">
        <v>48607</v>
      </c>
      <c r="H39" s="24">
        <v>48705</v>
      </c>
      <c r="I39" s="25">
        <f t="shared" si="1"/>
        <v>99</v>
      </c>
      <c r="J39" s="61">
        <v>654800</v>
      </c>
      <c r="K39" s="61">
        <v>438700</v>
      </c>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23" customHeight="1">
      <c r="A40" s="7"/>
      <c r="B40" s="60" t="s">
        <v>27</v>
      </c>
      <c r="C40" s="3" t="s">
        <v>54</v>
      </c>
      <c r="D40" s="13" t="s">
        <v>61</v>
      </c>
      <c r="E40" s="3" t="s">
        <v>40</v>
      </c>
      <c r="F40" s="3" t="s">
        <v>35</v>
      </c>
      <c r="G40" s="26">
        <v>48610</v>
      </c>
      <c r="H40" s="24">
        <v>48697</v>
      </c>
      <c r="I40" s="25">
        <f t="shared" si="1"/>
        <v>88</v>
      </c>
      <c r="J40" s="61">
        <v>465000</v>
      </c>
      <c r="K40" s="61">
        <v>1850000</v>
      </c>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3" customHeight="1">
      <c r="A41" s="7"/>
      <c r="B41" s="60" t="s">
        <v>22</v>
      </c>
      <c r="C41" s="3" t="s">
        <v>55</v>
      </c>
      <c r="D41" s="4" t="s">
        <v>59</v>
      </c>
      <c r="E41" s="3" t="s">
        <v>40</v>
      </c>
      <c r="F41" s="3" t="s">
        <v>32</v>
      </c>
      <c r="G41" s="26">
        <v>48595</v>
      </c>
      <c r="H41" s="26">
        <v>48659</v>
      </c>
      <c r="I41" s="25">
        <f t="shared" si="0"/>
        <v>65</v>
      </c>
      <c r="J41" s="61">
        <v>43500</v>
      </c>
      <c r="K41" s="61">
        <v>0</v>
      </c>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s="8" customFormat="1" ht="23" customHeight="1">
      <c r="A42" s="7"/>
      <c r="B42" s="60" t="s">
        <v>23</v>
      </c>
      <c r="C42" s="3" t="s">
        <v>70</v>
      </c>
      <c r="D42" s="13" t="s">
        <v>64</v>
      </c>
      <c r="E42" s="3" t="s">
        <v>4</v>
      </c>
      <c r="F42" s="3" t="s">
        <v>32</v>
      </c>
      <c r="G42" s="26">
        <v>48598</v>
      </c>
      <c r="H42" s="24">
        <v>48670</v>
      </c>
      <c r="I42" s="25">
        <f t="shared" si="0"/>
        <v>73</v>
      </c>
      <c r="J42" s="61">
        <v>454480</v>
      </c>
      <c r="K42" s="61">
        <v>462047</v>
      </c>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row>
    <row r="43" spans="1:255" s="8" customFormat="1" ht="23" customHeight="1">
      <c r="A43" s="7"/>
      <c r="B43" s="60" t="s">
        <v>24</v>
      </c>
      <c r="C43" s="3" t="s">
        <v>71</v>
      </c>
      <c r="D43" s="13" t="s">
        <v>59</v>
      </c>
      <c r="E43" s="3" t="s">
        <v>41</v>
      </c>
      <c r="F43" s="3" t="s">
        <v>32</v>
      </c>
      <c r="G43" s="26">
        <v>48601</v>
      </c>
      <c r="H43" s="24">
        <v>48647</v>
      </c>
      <c r="I43" s="25">
        <f t="shared" si="0"/>
        <v>47</v>
      </c>
      <c r="J43" s="61">
        <v>854000</v>
      </c>
      <c r="K43" s="61">
        <v>645000</v>
      </c>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8" customFormat="1" ht="23" customHeight="1">
      <c r="A44" s="7"/>
      <c r="B44" s="60" t="s">
        <v>25</v>
      </c>
      <c r="C44" s="3" t="s">
        <v>72</v>
      </c>
      <c r="D44" s="13" t="s">
        <v>62</v>
      </c>
      <c r="E44" s="3" t="s">
        <v>4</v>
      </c>
      <c r="F44" s="3" t="s">
        <v>34</v>
      </c>
      <c r="G44" s="26">
        <v>48604</v>
      </c>
      <c r="H44" s="24">
        <v>48674</v>
      </c>
      <c r="I44" s="25">
        <f t="shared" si="0"/>
        <v>71</v>
      </c>
      <c r="J44" s="61">
        <v>123000</v>
      </c>
      <c r="K44" s="61">
        <v>456000</v>
      </c>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row>
    <row r="45" spans="1:255" s="8" customFormat="1" ht="23" customHeight="1">
      <c r="A45" s="7"/>
      <c r="B45" s="60" t="s">
        <v>26</v>
      </c>
      <c r="C45" s="3" t="s">
        <v>73</v>
      </c>
      <c r="D45" s="13" t="s">
        <v>59</v>
      </c>
      <c r="E45" s="3" t="s">
        <v>4</v>
      </c>
      <c r="F45" s="3" t="s">
        <v>35</v>
      </c>
      <c r="G45" s="26">
        <v>48607</v>
      </c>
      <c r="H45" s="24">
        <v>48705</v>
      </c>
      <c r="I45" s="25">
        <f t="shared" si="0"/>
        <v>99</v>
      </c>
      <c r="J45" s="61">
        <v>850000</v>
      </c>
      <c r="K45" s="61">
        <v>3345000</v>
      </c>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row>
    <row r="46" spans="1:255" s="8" customFormat="1" ht="23" customHeight="1">
      <c r="A46" s="7"/>
      <c r="B46" s="60" t="s">
        <v>27</v>
      </c>
      <c r="C46" s="3" t="s">
        <v>74</v>
      </c>
      <c r="D46" s="13" t="s">
        <v>61</v>
      </c>
      <c r="E46" s="3" t="s">
        <v>40</v>
      </c>
      <c r="F46" s="3" t="s">
        <v>35</v>
      </c>
      <c r="G46" s="26">
        <v>48610</v>
      </c>
      <c r="H46" s="24">
        <v>48697</v>
      </c>
      <c r="I46" s="25">
        <f t="shared" si="0"/>
        <v>88</v>
      </c>
      <c r="J46" s="61">
        <v>454085</v>
      </c>
      <c r="K46" s="61">
        <v>454084</v>
      </c>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row>
    <row r="47" spans="1:255" s="8" customFormat="1" ht="23" customHeight="1">
      <c r="A47" s="7"/>
      <c r="B47" s="60" t="s">
        <v>28</v>
      </c>
      <c r="C47" s="3" t="s">
        <v>75</v>
      </c>
      <c r="D47" s="13" t="s">
        <v>64</v>
      </c>
      <c r="E47" s="3" t="s">
        <v>40</v>
      </c>
      <c r="F47" s="3" t="s">
        <v>35</v>
      </c>
      <c r="G47" s="26">
        <v>48613</v>
      </c>
      <c r="H47" s="24">
        <v>48701</v>
      </c>
      <c r="I47" s="25">
        <f t="shared" si="0"/>
        <v>89</v>
      </c>
      <c r="J47" s="61">
        <v>125000</v>
      </c>
      <c r="K47" s="61">
        <v>200000</v>
      </c>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ht="21" customHeight="1">
      <c r="A49" s="1"/>
      <c r="C49" s="78" t="s">
        <v>30</v>
      </c>
      <c r="D49" s="1"/>
      <c r="F49" s="78" t="s">
        <v>56</v>
      </c>
      <c r="G49" s="1"/>
      <c r="H49" s="1"/>
      <c r="I49" s="1"/>
      <c r="J49" s="78" t="s">
        <v>43</v>
      </c>
      <c r="K49" s="1"/>
      <c r="L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s="17" customFormat="1" ht="21" customHeight="1">
      <c r="C50" s="34" t="s">
        <v>42</v>
      </c>
      <c r="D50" s="35" t="s">
        <v>7</v>
      </c>
      <c r="F50" s="34" t="s">
        <v>0</v>
      </c>
      <c r="G50" s="35" t="s">
        <v>7</v>
      </c>
      <c r="H50" s="35" t="s">
        <v>8</v>
      </c>
      <c r="J50" s="41" t="s">
        <v>37</v>
      </c>
      <c r="K50" s="65">
        <f>SUM(J30:J47)</f>
        <v>9599865</v>
      </c>
    </row>
    <row r="51" spans="1:255" s="17" customFormat="1" ht="21" customHeight="1" thickBot="1">
      <c r="C51" s="59" t="str">
        <f>'Dropdown Keys - do not delete -'!H3</f>
        <v>Type A</v>
      </c>
      <c r="D51" s="64">
        <f>COUNTIF($D$30:$D$47,"*"&amp;$C51&amp;"*")</f>
        <v>2</v>
      </c>
      <c r="F51" s="57" t="s">
        <v>32</v>
      </c>
      <c r="G51" s="28">
        <f>COUNTIF(F30:F47, "Initial Request")</f>
        <v>7</v>
      </c>
      <c r="H51" s="29">
        <f>IFERROR(G51/G55,"")</f>
        <v>0.3888888888888889</v>
      </c>
      <c r="J51" s="62" t="s">
        <v>39</v>
      </c>
      <c r="K51" s="66">
        <f>SUM(K30:K47)</f>
        <v>16060831</v>
      </c>
    </row>
    <row r="52" spans="1:255" s="17" customFormat="1" ht="21" customHeight="1">
      <c r="C52" s="59" t="str">
        <f>'Dropdown Keys - do not delete -'!H4</f>
        <v>Type B</v>
      </c>
      <c r="D52" s="64">
        <f t="shared" ref="D52:D60" si="2">COUNTIF($D$30:$D$47,"*"&amp;$C52&amp;"*")</f>
        <v>6</v>
      </c>
      <c r="F52" s="56" t="s">
        <v>33</v>
      </c>
      <c r="G52" s="28">
        <f>COUNTIF(F30:F47, "First Review")</f>
        <v>2</v>
      </c>
      <c r="H52" s="29">
        <f>IFERROR(G52/G55,"")</f>
        <v>0.1111111111111111</v>
      </c>
    </row>
    <row r="53" spans="1:255" s="17" customFormat="1" ht="21" customHeight="1">
      <c r="C53" s="59" t="str">
        <f>'Dropdown Keys - do not delete -'!H5</f>
        <v>Type C</v>
      </c>
      <c r="D53" s="64">
        <f t="shared" si="2"/>
        <v>1</v>
      </c>
      <c r="F53" s="56" t="s">
        <v>34</v>
      </c>
      <c r="G53" s="28">
        <f>COUNTIF(F30:F47, "Second Review")</f>
        <v>3</v>
      </c>
      <c r="H53" s="29">
        <f>IFERROR(G53/G55,"")</f>
        <v>0.16666666666666666</v>
      </c>
      <c r="J53" s="99" t="s">
        <v>78</v>
      </c>
      <c r="K53" s="99"/>
    </row>
    <row r="54" spans="1:255" s="17" customFormat="1" ht="21" customHeight="1" thickBot="1">
      <c r="C54" s="59" t="str">
        <f>'Dropdown Keys - do not delete -'!H6</f>
        <v>Type D</v>
      </c>
      <c r="D54" s="64">
        <f t="shared" si="2"/>
        <v>2</v>
      </c>
      <c r="F54" s="58" t="s">
        <v>35</v>
      </c>
      <c r="G54" s="30">
        <f>COUNTIF(F30:F47, "Pending Final Approval")</f>
        <v>6</v>
      </c>
      <c r="H54" s="31">
        <f>IFERROR(G54/G55,"")</f>
        <v>0.33333333333333331</v>
      </c>
      <c r="J54" s="100"/>
      <c r="K54" s="100"/>
    </row>
    <row r="55" spans="1:255" s="17" customFormat="1" ht="21" customHeight="1" thickBot="1">
      <c r="C55" s="59" t="str">
        <f>'Dropdown Keys - do not delete -'!H7</f>
        <v>Type E</v>
      </c>
      <c r="D55" s="64">
        <f t="shared" si="2"/>
        <v>3</v>
      </c>
      <c r="F55" s="27" t="s">
        <v>10</v>
      </c>
      <c r="G55" s="32">
        <f>SUM(G51:G54)</f>
        <v>18</v>
      </c>
      <c r="H55" s="33">
        <f>SUM(H51:H54)</f>
        <v>1</v>
      </c>
      <c r="J55" s="79">
        <f>COUNTIF(C30:C47,"&lt;&gt;"&amp;"")</f>
        <v>18</v>
      </c>
      <c r="K55" s="80"/>
    </row>
    <row r="56" spans="1:255" s="17" customFormat="1" ht="21" customHeight="1">
      <c r="C56" s="59" t="str">
        <f>'Dropdown Keys - do not delete -'!H8</f>
        <v>Type F</v>
      </c>
      <c r="D56" s="64">
        <f t="shared" si="2"/>
        <v>1</v>
      </c>
    </row>
    <row r="57" spans="1:255" ht="21" customHeight="1">
      <c r="A57" s="1"/>
      <c r="C57" s="59" t="str">
        <f>'Dropdown Keys - do not delete -'!H9</f>
        <v>Type G</v>
      </c>
      <c r="D57" s="64">
        <f t="shared" si="2"/>
        <v>3</v>
      </c>
      <c r="F57" s="78" t="s">
        <v>57</v>
      </c>
      <c r="G57" s="1"/>
      <c r="H57" s="1"/>
      <c r="I57" s="1"/>
      <c r="J57" s="99" t="s">
        <v>69</v>
      </c>
      <c r="K57" s="99"/>
      <c r="L57" s="2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s="17" customFormat="1" ht="21" customHeight="1">
      <c r="C58" s="59" t="str">
        <f>'Dropdown Keys - do not delete -'!H10</f>
        <v>Type H</v>
      </c>
      <c r="D58" s="64">
        <f t="shared" si="2"/>
        <v>0</v>
      </c>
      <c r="F58" s="34" t="s">
        <v>3</v>
      </c>
      <c r="G58" s="35" t="s">
        <v>7</v>
      </c>
      <c r="H58" s="35" t="s">
        <v>8</v>
      </c>
      <c r="J58" s="100"/>
      <c r="K58" s="100"/>
      <c r="L58" s="21"/>
    </row>
    <row r="59" spans="1:255" s="17" customFormat="1" ht="21" customHeight="1" thickBot="1">
      <c r="C59" s="59" t="str">
        <f>'Dropdown Keys - do not delete -'!H11</f>
        <v>Type I</v>
      </c>
      <c r="D59" s="64">
        <f t="shared" si="2"/>
        <v>0</v>
      </c>
      <c r="F59" s="15" t="s">
        <v>40</v>
      </c>
      <c r="G59" s="28">
        <f>COUNTIF(E30:E47, "Critical")</f>
        <v>5</v>
      </c>
      <c r="H59" s="29">
        <f>IFERROR(G59/G63,"")</f>
        <v>0.27777777777777779</v>
      </c>
      <c r="J59" s="79">
        <f>AVERAGE(I30:I47)</f>
        <v>65.777777777777771</v>
      </c>
      <c r="K59" s="80"/>
    </row>
    <row r="60" spans="1:255" s="17" customFormat="1" ht="21" customHeight="1">
      <c r="C60" s="59" t="str">
        <f>'Dropdown Keys - do not delete -'!H12</f>
        <v>Type J</v>
      </c>
      <c r="D60" s="64">
        <f t="shared" si="2"/>
        <v>0</v>
      </c>
      <c r="F60" s="16" t="s">
        <v>4</v>
      </c>
      <c r="G60" s="28">
        <f>COUNTIF(E29:E46, "High")</f>
        <v>6</v>
      </c>
      <c r="H60" s="29">
        <f>IFERROR(G60/G63,"")</f>
        <v>0.33333333333333331</v>
      </c>
    </row>
    <row r="61" spans="1:255" s="17" customFormat="1" ht="21" customHeight="1">
      <c r="F61" s="16" t="s">
        <v>41</v>
      </c>
      <c r="G61" s="28">
        <f>COUNTIF(E30:E47, "Moderate")</f>
        <v>3</v>
      </c>
      <c r="H61" s="29">
        <f>IFERROR(G61/G63,"")</f>
        <v>0.16666666666666666</v>
      </c>
    </row>
    <row r="62" spans="1:255" s="17" customFormat="1" ht="21" customHeight="1" thickBot="1">
      <c r="F62" s="52" t="s">
        <v>5</v>
      </c>
      <c r="G62" s="30">
        <f>COUNTIF(E30:E47, "Low")</f>
        <v>4</v>
      </c>
      <c r="H62" s="31">
        <f>IFERROR(G62/G63,"")</f>
        <v>0.22222222222222221</v>
      </c>
      <c r="J62" s="1"/>
      <c r="K62" s="1"/>
    </row>
    <row r="63" spans="1:255" s="17" customFormat="1" ht="21" customHeight="1">
      <c r="F63" s="27" t="s">
        <v>10</v>
      </c>
      <c r="G63" s="32">
        <f>SUM(G59:G62)</f>
        <v>18</v>
      </c>
      <c r="H63" s="33">
        <f>SUM(H59:H62)</f>
        <v>1</v>
      </c>
      <c r="J63" s="1"/>
      <c r="K63" s="1"/>
    </row>
    <row r="64" spans="1:255">
      <c r="A64" s="1"/>
      <c r="B64" s="1"/>
      <c r="C64" s="1"/>
      <c r="D64" s="1"/>
      <c r="E64" s="1"/>
      <c r="F64" s="1"/>
      <c r="G64" s="1"/>
      <c r="H64" s="1"/>
      <c r="I64" s="1"/>
      <c r="L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ustomFormat="1" ht="50" customHeight="1">
      <c r="A65" s="6"/>
      <c r="B65" s="102" t="s">
        <v>1</v>
      </c>
      <c r="C65" s="102"/>
      <c r="D65" s="102"/>
      <c r="E65" s="102"/>
      <c r="F65" s="102"/>
      <c r="G65" s="102"/>
      <c r="H65" s="102"/>
      <c r="I65" s="102"/>
      <c r="J65" s="102"/>
      <c r="K65" s="102"/>
      <c r="M65" s="6"/>
      <c r="N65" s="6"/>
      <c r="O65" s="6"/>
      <c r="P65" s="6"/>
      <c r="Q65" s="6"/>
      <c r="R65" s="6"/>
      <c r="S65" s="6"/>
      <c r="T65" s="6"/>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sheetData>
  <mergeCells count="16">
    <mergeCell ref="J55:K55"/>
    <mergeCell ref="D5:K6"/>
    <mergeCell ref="B3:K3"/>
    <mergeCell ref="B65:K65"/>
    <mergeCell ref="J59:K59"/>
    <mergeCell ref="B6:C6"/>
    <mergeCell ref="B7:C7"/>
    <mergeCell ref="B11:C11"/>
    <mergeCell ref="B12:C12"/>
    <mergeCell ref="B16:C16"/>
    <mergeCell ref="D16:K16"/>
    <mergeCell ref="B17:C17"/>
    <mergeCell ref="B21:C21"/>
    <mergeCell ref="B22:C22"/>
    <mergeCell ref="J57:K58"/>
    <mergeCell ref="J53:K54"/>
  </mergeCells>
  <phoneticPr fontId="3" type="noConversion"/>
  <conditionalFormatting sqref="F59:F62 E30:E47">
    <cfRule type="containsText" dxfId="26" priority="1" operator="containsText" text="Low">
      <formula>NOT(ISERROR(SEARCH("Low",E30)))</formula>
    </cfRule>
    <cfRule type="containsText" dxfId="25" priority="9" operator="containsText" text="Moderate">
      <formula>NOT(ISERROR(SEARCH("Moderate",E30)))</formula>
    </cfRule>
    <cfRule type="containsText" dxfId="24" priority="10" operator="containsText" text="High">
      <formula>NOT(ISERROR(SEARCH("High",E30)))</formula>
    </cfRule>
    <cfRule type="containsText" dxfId="23" priority="11" operator="containsText" text="Critical">
      <formula>NOT(ISERROR(SEARCH("Critical",E30)))</formula>
    </cfRule>
  </conditionalFormatting>
  <conditionalFormatting sqref="F51:F54 F30:F47">
    <cfRule type="containsText" dxfId="22" priority="2" operator="containsText" text="Initial Request">
      <formula>NOT(ISERROR(SEARCH("Initial Request",F30)))</formula>
    </cfRule>
    <cfRule type="containsText" dxfId="21" priority="3" operator="containsText" text="First Review">
      <formula>NOT(ISERROR(SEARCH("First Review",F30)))</formula>
    </cfRule>
    <cfRule type="containsText" dxfId="20" priority="4" operator="containsText" text="Second Review">
      <formula>NOT(ISERROR(SEARCH("Second Review",F30)))</formula>
    </cfRule>
    <cfRule type="containsText" dxfId="19" priority="5" operator="containsText" text="Pending Final Approval">
      <formula>NOT(ISERROR(SEARCH("Pending Final Approval",F30)))</formula>
    </cfRule>
  </conditionalFormatting>
  <hyperlinks>
    <hyperlink ref="B65:I65" r:id="rId1" display="CLICK HERE TO CREATE IN SMARTSHEET" xr:uid="{795A3416-699D-1845-9C66-4FEAD226335D}"/>
    <hyperlink ref="B65:K65" r:id="rId2" display="CLICK HERE TO CREATE IN SMARTSHEET" xr:uid="{9977A087-FBCB-AB43-8C4E-826429FDF282}"/>
  </hyperlinks>
  <pageMargins left="0.3" right="0.3" top="0.3" bottom="0.3" header="0" footer="0"/>
  <pageSetup scale="74" fitToHeight="0" orientation="landscape" horizontalDpi="4294967292" verticalDpi="4294967292"/>
  <rowBreaks count="1" manualBreakCount="1">
    <brk id="26" max="16383" man="1"/>
  </rowBreaks>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EF7E677-7619-1544-B928-2846876EF993}">
          <x14:formula1>
            <xm:f>'Dropdown Keys - do not delete -'!$F$3:$F$9</xm:f>
          </x14:formula1>
          <xm:sqref>F30:F47</xm:sqref>
        </x14:dataValidation>
        <x14:dataValidation type="list" allowBlank="1" showInputMessage="1" showErrorMessage="1" xr:uid="{9D172C47-4C27-2D41-BCB6-1E823B5B1CF5}">
          <x14:formula1>
            <xm:f>'Dropdown Keys - do not delete -'!$D$3:$D$5</xm:f>
          </x14:formula1>
          <xm:sqref>F30:F47</xm:sqref>
        </x14:dataValidation>
        <x14:dataValidation type="list" allowBlank="1" showInputMessage="1" showErrorMessage="1" xr:uid="{6AD7BFAC-6348-414F-8788-F3DABD043403}">
          <x14:formula1>
            <xm:f>'Dropdown Keys - do not delete -'!$H$3:$H$11</xm:f>
          </x14:formula1>
          <xm:sqref>D30:D47</xm:sqref>
        </x14:dataValidation>
        <x14:dataValidation type="list" allowBlank="1" showInputMessage="1" showErrorMessage="1" xr:uid="{6B60D281-43E3-2D45-B5E2-9C7CB427257B}">
          <x14:formula1>
            <xm:f>'Dropdown Keys - do not delete -'!$D$3:$D$6</xm:f>
          </x14:formula1>
          <xm:sqref>E30:E47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8A980-676A-8746-9685-548CF0C389DB}">
  <sheetPr>
    <tabColor theme="3" tint="0.79998168889431442"/>
    <pageSetUpPr fitToPage="1"/>
  </sheetPr>
  <dimension ref="A1:JS1038"/>
  <sheetViews>
    <sheetView showGridLines="0" workbookViewId="0">
      <selection activeCell="B2" sqref="B2:K2"/>
    </sheetView>
  </sheetViews>
  <sheetFormatPr baseColWidth="10" defaultColWidth="11" defaultRowHeight="13"/>
  <cols>
    <col min="1" max="1" width="3.33203125" style="6" customWidth="1"/>
    <col min="2" max="2" width="12.83203125" style="6" customWidth="1"/>
    <col min="3" max="3" width="39.83203125" style="6" customWidth="1"/>
    <col min="4" max="4" width="20.6640625" style="6" customWidth="1"/>
    <col min="5" max="5" width="11.83203125" style="6" customWidth="1"/>
    <col min="6" max="6" width="22.83203125" style="6" customWidth="1"/>
    <col min="7" max="9" width="10.83203125" style="6" customWidth="1"/>
    <col min="10" max="11" width="13.83203125" style="6" customWidth="1"/>
    <col min="12" max="12" width="3.33203125" style="6" customWidth="1"/>
    <col min="13" max="14" width="11" style="6"/>
    <col min="15" max="15" width="9" style="6" customWidth="1"/>
    <col min="16" max="16384" width="11" style="6"/>
  </cols>
  <sheetData>
    <row r="1" spans="1:255" s="11" customFormat="1" ht="42" customHeight="1">
      <c r="B1" s="44" t="s">
        <v>38</v>
      </c>
      <c r="C1" s="44"/>
    </row>
    <row r="2" spans="1:255" s="19" customFormat="1" ht="55" customHeight="1">
      <c r="A2" s="18"/>
      <c r="B2" s="101" t="s">
        <v>79</v>
      </c>
      <c r="C2" s="101"/>
      <c r="D2" s="101"/>
      <c r="E2" s="101"/>
      <c r="F2" s="101"/>
      <c r="G2" s="101"/>
      <c r="H2" s="101"/>
      <c r="I2" s="101"/>
      <c r="J2" s="101"/>
      <c r="K2" s="101"/>
      <c r="L2" s="18"/>
      <c r="M2" s="18"/>
      <c r="N2" s="18"/>
      <c r="O2" s="18"/>
      <c r="P2" s="18"/>
      <c r="Q2" s="18"/>
      <c r="R2" s="18"/>
      <c r="S2" s="18"/>
      <c r="T2" s="18"/>
      <c r="U2" s="18"/>
      <c r="V2" s="18"/>
      <c r="W2" s="18"/>
      <c r="X2" s="18"/>
      <c r="Y2" s="18"/>
      <c r="Z2" s="18"/>
      <c r="AA2" s="18"/>
      <c r="AB2" s="18"/>
      <c r="AC2" s="18"/>
      <c r="AD2" s="18"/>
      <c r="AE2" s="18"/>
    </row>
    <row r="3" spans="1:255" ht="14" customHeight="1">
      <c r="A3" s="1"/>
      <c r="B3" s="53"/>
      <c r="C3" s="53"/>
      <c r="D3" s="36"/>
      <c r="E3" s="36"/>
      <c r="F3" s="36"/>
      <c r="G3" s="37"/>
      <c r="H3" s="38"/>
      <c r="I3" s="39"/>
      <c r="J3" s="1"/>
      <c r="K3" s="1"/>
      <c r="L3" s="1"/>
      <c r="M3" s="1"/>
      <c r="N3" s="1"/>
      <c r="O3" s="1"/>
      <c r="P3" s="1"/>
      <c r="Q3" s="1"/>
      <c r="R3" s="1"/>
      <c r="S3" s="1"/>
      <c r="T3" s="1"/>
      <c r="U3" s="1"/>
      <c r="V3" s="1"/>
      <c r="W3" s="1"/>
      <c r="X3" s="1"/>
      <c r="Y3" s="1"/>
      <c r="Z3" s="1"/>
      <c r="AA3" s="1"/>
      <c r="AB3" s="1"/>
      <c r="AC3" s="1"/>
      <c r="AD3" s="1"/>
      <c r="AE3" s="1"/>
    </row>
    <row r="4" spans="1:255" ht="14" customHeight="1">
      <c r="A4" s="1"/>
      <c r="B4" s="70"/>
      <c r="C4" s="71"/>
      <c r="D4" s="81" t="s">
        <v>68</v>
      </c>
      <c r="E4" s="81"/>
      <c r="F4" s="81"/>
      <c r="G4" s="81"/>
      <c r="H4" s="81"/>
      <c r="I4" s="81"/>
      <c r="J4" s="81"/>
      <c r="K4" s="8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29" customHeight="1">
      <c r="A5" s="1"/>
      <c r="B5" s="83" t="s">
        <v>76</v>
      </c>
      <c r="C5" s="84"/>
      <c r="D5" s="81"/>
      <c r="E5" s="81"/>
      <c r="F5" s="81"/>
      <c r="G5" s="81"/>
      <c r="H5" s="81"/>
      <c r="I5" s="81"/>
      <c r="J5" s="81"/>
      <c r="K5" s="8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50" customHeight="1">
      <c r="A6" s="1"/>
      <c r="B6" s="85">
        <f>K49</f>
        <v>0</v>
      </c>
      <c r="C6" s="86"/>
      <c r="D6" s="9"/>
      <c r="E6" s="9"/>
      <c r="F6" s="9"/>
      <c r="G6" s="9"/>
      <c r="H6" s="9"/>
      <c r="I6" s="9"/>
      <c r="J6" s="9"/>
      <c r="K6" s="9"/>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25" customHeight="1">
      <c r="A7" s="1"/>
      <c r="B7" s="70"/>
      <c r="C7" s="71"/>
      <c r="D7" s="9"/>
      <c r="E7" s="9"/>
      <c r="F7" s="9"/>
      <c r="G7" s="9"/>
      <c r="H7" s="9"/>
      <c r="I7" s="9"/>
      <c r="J7" s="9"/>
      <c r="K7" s="9"/>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25" customHeight="1">
      <c r="A8" s="1"/>
      <c r="B8" s="1"/>
      <c r="C8" s="1"/>
      <c r="D8" s="9"/>
      <c r="E8" s="9"/>
      <c r="F8" s="9"/>
      <c r="G8" s="9"/>
      <c r="H8" s="9"/>
      <c r="I8" s="9"/>
      <c r="J8" s="9"/>
      <c r="K8" s="9"/>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14" customHeight="1">
      <c r="A9" s="1"/>
      <c r="B9" s="72"/>
      <c r="C9" s="73"/>
      <c r="D9" s="9"/>
      <c r="E9" s="9"/>
      <c r="F9" s="9"/>
      <c r="G9" s="9"/>
      <c r="H9" s="9"/>
      <c r="I9" s="9"/>
      <c r="J9" s="9"/>
      <c r="K9" s="9"/>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29" customHeight="1">
      <c r="A10" s="1"/>
      <c r="B10" s="87" t="s">
        <v>77</v>
      </c>
      <c r="C10" s="88"/>
      <c r="D10" s="67"/>
      <c r="E10" s="9"/>
      <c r="F10" s="9"/>
      <c r="G10" s="9"/>
      <c r="H10" s="9"/>
      <c r="I10" s="9"/>
      <c r="J10" s="9"/>
      <c r="K10" s="9"/>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50" customHeight="1">
      <c r="A11" s="1"/>
      <c r="B11" s="89">
        <f>K50</f>
        <v>0</v>
      </c>
      <c r="C11" s="90"/>
      <c r="D11" s="9"/>
      <c r="E11" s="9"/>
      <c r="F11" s="9"/>
      <c r="G11" s="9"/>
      <c r="H11" s="9"/>
      <c r="I11" s="9"/>
      <c r="J11" s="9"/>
      <c r="K11" s="9"/>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25" customHeight="1">
      <c r="A12" s="1"/>
      <c r="B12" s="72"/>
      <c r="C12" s="73"/>
      <c r="D12" s="9"/>
      <c r="E12" s="9"/>
      <c r="F12" s="9"/>
      <c r="G12" s="9"/>
      <c r="H12" s="9"/>
      <c r="I12" s="9"/>
      <c r="J12" s="9"/>
      <c r="K12" s="9"/>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25" customHeight="1">
      <c r="A13" s="1"/>
      <c r="B13" s="1"/>
      <c r="C13" s="1"/>
      <c r="D13" s="9"/>
      <c r="E13" s="9"/>
      <c r="F13" s="9"/>
      <c r="G13" s="9"/>
      <c r="H13" s="9"/>
      <c r="I13" s="9"/>
      <c r="J13" s="9"/>
      <c r="K13" s="9"/>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14" customHeight="1">
      <c r="A14" s="1"/>
      <c r="B14" s="74"/>
      <c r="C14" s="75"/>
      <c r="D14" s="9"/>
      <c r="E14" s="9"/>
      <c r="F14" s="9"/>
      <c r="G14" s="9"/>
      <c r="H14" s="9"/>
      <c r="I14" s="9"/>
      <c r="J14" s="9"/>
      <c r="K14" s="9"/>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29" customHeight="1">
      <c r="A15" s="1"/>
      <c r="B15" s="91" t="s">
        <v>78</v>
      </c>
      <c r="C15" s="92"/>
      <c r="D15" s="81" t="s">
        <v>68</v>
      </c>
      <c r="E15" s="81"/>
      <c r="F15" s="81"/>
      <c r="G15" s="81"/>
      <c r="H15" s="81"/>
      <c r="I15" s="81"/>
      <c r="J15" s="81"/>
      <c r="K15" s="8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ht="50" customHeight="1">
      <c r="A16" s="1"/>
      <c r="B16" s="93">
        <f>J54</f>
        <v>0</v>
      </c>
      <c r="C16" s="94"/>
      <c r="D16" s="9"/>
      <c r="E16" s="9"/>
      <c r="F16" s="9"/>
      <c r="G16" s="9"/>
      <c r="H16" s="9"/>
      <c r="I16" s="9"/>
      <c r="J16" s="9"/>
      <c r="K16" s="9"/>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ht="25" customHeight="1">
      <c r="A17" s="1"/>
      <c r="B17" s="74"/>
      <c r="C17" s="75"/>
      <c r="D17" s="9"/>
      <c r="E17" s="9"/>
      <c r="F17" s="9"/>
      <c r="G17" s="9"/>
      <c r="H17" s="9"/>
      <c r="I17" s="9"/>
      <c r="J17" s="9"/>
      <c r="K17" s="9"/>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ht="25" customHeight="1">
      <c r="A18" s="1"/>
      <c r="B18" s="1"/>
      <c r="C18" s="1"/>
      <c r="D18" s="9"/>
      <c r="E18" s="9"/>
      <c r="F18" s="9"/>
      <c r="G18" s="9"/>
      <c r="H18" s="9"/>
      <c r="I18" s="9"/>
      <c r="J18" s="9"/>
      <c r="K18" s="9"/>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ht="14" customHeight="1">
      <c r="A19" s="1"/>
      <c r="B19" s="76"/>
      <c r="C19" s="77"/>
      <c r="D19" s="9"/>
      <c r="E19" s="9"/>
      <c r="F19" s="9"/>
      <c r="G19" s="9"/>
      <c r="H19" s="9"/>
      <c r="I19" s="9"/>
      <c r="J19" s="9"/>
      <c r="K19" s="9"/>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ht="29" customHeight="1">
      <c r="A20" s="1"/>
      <c r="B20" s="95" t="s">
        <v>69</v>
      </c>
      <c r="C20" s="96"/>
      <c r="D20" s="67"/>
      <c r="E20" s="9"/>
      <c r="F20" s="9"/>
      <c r="G20" s="9"/>
      <c r="H20" s="9"/>
      <c r="I20" s="9"/>
      <c r="J20" s="9"/>
      <c r="K20" s="9"/>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ht="50" customHeight="1">
      <c r="A21" s="1"/>
      <c r="B21" s="97">
        <f>J58</f>
        <v>0</v>
      </c>
      <c r="C21" s="98"/>
      <c r="D21" s="9"/>
      <c r="E21" s="9"/>
      <c r="F21" s="9"/>
      <c r="G21" s="9"/>
      <c r="H21" s="9"/>
      <c r="I21" s="9"/>
      <c r="J21" s="9"/>
      <c r="K21" s="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ht="25" customHeight="1">
      <c r="A22" s="1"/>
      <c r="B22" s="76"/>
      <c r="C22" s="77"/>
      <c r="D22" s="9"/>
      <c r="E22" s="9"/>
      <c r="F22" s="9"/>
      <c r="G22" s="9"/>
      <c r="H22" s="9"/>
      <c r="I22" s="9"/>
      <c r="J22" s="9"/>
      <c r="K22" s="9"/>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ht="12" customHeight="1">
      <c r="A23" s="1"/>
      <c r="B23" s="1"/>
      <c r="C23" s="1"/>
      <c r="D23" s="9"/>
      <c r="E23" s="9"/>
      <c r="F23" s="9"/>
      <c r="G23" s="9"/>
      <c r="H23" s="9"/>
      <c r="I23" s="9"/>
      <c r="J23" s="9"/>
      <c r="K23" s="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ht="329" customHeight="1">
      <c r="A24" s="1"/>
      <c r="B24" s="1"/>
      <c r="C24" s="1"/>
      <c r="D24" s="9"/>
      <c r="E24" s="9"/>
      <c r="F24" s="9"/>
      <c r="G24" s="9"/>
      <c r="H24" s="9"/>
      <c r="I24" s="9"/>
      <c r="J24" s="9"/>
      <c r="K24" s="9"/>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ht="35" customHeight="1">
      <c r="A26" s="1"/>
      <c r="B26" s="54" t="s">
        <v>6</v>
      </c>
      <c r="C26" s="45"/>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ht="25" customHeight="1">
      <c r="A27" s="1"/>
      <c r="B27" s="40" t="s">
        <v>15</v>
      </c>
      <c r="C27" s="40"/>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s="11" customFormat="1" ht="35" customHeight="1">
      <c r="A28" s="10"/>
      <c r="B28" s="14" t="s">
        <v>16</v>
      </c>
      <c r="C28" s="14" t="s">
        <v>29</v>
      </c>
      <c r="D28" s="14" t="s">
        <v>30</v>
      </c>
      <c r="E28" s="14" t="s">
        <v>3</v>
      </c>
      <c r="F28" s="14" t="s">
        <v>0</v>
      </c>
      <c r="G28" s="22" t="s">
        <v>31</v>
      </c>
      <c r="H28" s="22" t="s">
        <v>36</v>
      </c>
      <c r="I28" s="23" t="s">
        <v>9</v>
      </c>
      <c r="J28" s="63" t="s">
        <v>37</v>
      </c>
      <c r="K28" s="63" t="s">
        <v>39</v>
      </c>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row>
    <row r="29" spans="1:255" s="8" customFormat="1" ht="23" customHeight="1">
      <c r="A29" s="7"/>
      <c r="B29" s="60"/>
      <c r="C29" s="12"/>
      <c r="D29" s="2"/>
      <c r="E29" s="2"/>
      <c r="F29" s="2"/>
      <c r="G29" s="68"/>
      <c r="H29" s="68"/>
      <c r="I29" s="25">
        <f>IF(G29=0,0,H29-G29+1)</f>
        <v>0</v>
      </c>
      <c r="J29" s="61"/>
      <c r="K29" s="61"/>
      <c r="L29" s="20"/>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3" customHeight="1">
      <c r="A30" s="7"/>
      <c r="B30" s="60"/>
      <c r="C30" s="3"/>
      <c r="D30" s="4"/>
      <c r="E30" s="3"/>
      <c r="F30" s="3"/>
      <c r="G30" s="69"/>
      <c r="H30" s="69"/>
      <c r="I30" s="25">
        <f t="shared" ref="I30:I46" si="0">IF(G30=0,0,H30-G30+1)</f>
        <v>0</v>
      </c>
      <c r="J30" s="61"/>
      <c r="K30" s="61"/>
      <c r="L30" s="20"/>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3" customHeight="1">
      <c r="A31" s="7"/>
      <c r="B31" s="60"/>
      <c r="C31" s="3"/>
      <c r="D31" s="4"/>
      <c r="E31" s="3"/>
      <c r="F31" s="3"/>
      <c r="G31" s="69"/>
      <c r="H31" s="69"/>
      <c r="I31" s="25">
        <f t="shared" si="0"/>
        <v>0</v>
      </c>
      <c r="J31" s="61"/>
      <c r="K31" s="61"/>
      <c r="L31" s="20"/>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3" customHeight="1">
      <c r="A32" s="7"/>
      <c r="B32" s="60"/>
      <c r="C32" s="3"/>
      <c r="D32" s="12"/>
      <c r="E32" s="3"/>
      <c r="F32" s="3"/>
      <c r="G32" s="69"/>
      <c r="H32" s="69"/>
      <c r="I32" s="25">
        <f t="shared" si="0"/>
        <v>0</v>
      </c>
      <c r="J32" s="61"/>
      <c r="K32" s="61"/>
      <c r="L32" s="20"/>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23" customHeight="1">
      <c r="A33" s="7"/>
      <c r="B33" s="60"/>
      <c r="C33" s="3"/>
      <c r="D33" s="4"/>
      <c r="E33" s="3"/>
      <c r="F33" s="3"/>
      <c r="G33" s="69"/>
      <c r="H33" s="69"/>
      <c r="I33" s="25">
        <f t="shared" si="0"/>
        <v>0</v>
      </c>
      <c r="J33" s="61"/>
      <c r="K33" s="61"/>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3" customHeight="1">
      <c r="A34" s="7"/>
      <c r="B34" s="60"/>
      <c r="C34" s="3"/>
      <c r="D34" s="4"/>
      <c r="E34" s="3"/>
      <c r="F34" s="3"/>
      <c r="G34" s="69"/>
      <c r="H34" s="69"/>
      <c r="I34" s="25">
        <f t="shared" si="0"/>
        <v>0</v>
      </c>
      <c r="J34" s="61"/>
      <c r="K34" s="61"/>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3" customHeight="1">
      <c r="A35" s="7"/>
      <c r="B35" s="60"/>
      <c r="C35" s="3"/>
      <c r="D35" s="13"/>
      <c r="E35" s="3"/>
      <c r="F35" s="3"/>
      <c r="G35" s="69"/>
      <c r="H35" s="68"/>
      <c r="I35" s="25">
        <f t="shared" si="0"/>
        <v>0</v>
      </c>
      <c r="J35" s="61"/>
      <c r="K35" s="61"/>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3" customHeight="1">
      <c r="A36" s="7"/>
      <c r="B36" s="60"/>
      <c r="C36" s="3"/>
      <c r="D36" s="13"/>
      <c r="E36" s="3"/>
      <c r="F36" s="3"/>
      <c r="G36" s="69"/>
      <c r="H36" s="68"/>
      <c r="I36" s="25">
        <f t="shared" si="0"/>
        <v>0</v>
      </c>
      <c r="J36" s="61"/>
      <c r="K36" s="61"/>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3" customHeight="1">
      <c r="A37" s="7"/>
      <c r="B37" s="60"/>
      <c r="C37" s="3"/>
      <c r="D37" s="13"/>
      <c r="E37" s="3"/>
      <c r="F37" s="3"/>
      <c r="G37" s="69"/>
      <c r="H37" s="68"/>
      <c r="I37" s="25">
        <f t="shared" si="0"/>
        <v>0</v>
      </c>
      <c r="J37" s="61"/>
      <c r="K37" s="61"/>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3" customHeight="1">
      <c r="A38" s="7"/>
      <c r="B38" s="60"/>
      <c r="C38" s="3"/>
      <c r="D38" s="13"/>
      <c r="E38" s="3"/>
      <c r="F38" s="3"/>
      <c r="G38" s="69"/>
      <c r="H38" s="68"/>
      <c r="I38" s="25">
        <f t="shared" si="0"/>
        <v>0</v>
      </c>
      <c r="J38" s="61"/>
      <c r="K38" s="61"/>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23" customHeight="1">
      <c r="A39" s="7"/>
      <c r="B39" s="60"/>
      <c r="C39" s="3"/>
      <c r="D39" s="13"/>
      <c r="E39" s="3"/>
      <c r="F39" s="3"/>
      <c r="G39" s="69"/>
      <c r="H39" s="68"/>
      <c r="I39" s="25">
        <f t="shared" si="0"/>
        <v>0</v>
      </c>
      <c r="J39" s="61"/>
      <c r="K39" s="61"/>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23" customHeight="1">
      <c r="A40" s="7"/>
      <c r="B40" s="60"/>
      <c r="C40" s="3"/>
      <c r="D40" s="4"/>
      <c r="E40" s="3"/>
      <c r="F40" s="3"/>
      <c r="G40" s="69"/>
      <c r="H40" s="69"/>
      <c r="I40" s="25">
        <f t="shared" si="0"/>
        <v>0</v>
      </c>
      <c r="J40" s="61"/>
      <c r="K40" s="61"/>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3" customHeight="1">
      <c r="A41" s="7"/>
      <c r="B41" s="60"/>
      <c r="C41" s="3"/>
      <c r="D41" s="13"/>
      <c r="E41" s="3"/>
      <c r="F41" s="3"/>
      <c r="G41" s="69"/>
      <c r="H41" s="68"/>
      <c r="I41" s="25">
        <f t="shared" si="0"/>
        <v>0</v>
      </c>
      <c r="J41" s="61"/>
      <c r="K41" s="61"/>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s="8" customFormat="1" ht="23" customHeight="1">
      <c r="A42" s="7"/>
      <c r="B42" s="60"/>
      <c r="C42" s="3"/>
      <c r="D42" s="13"/>
      <c r="E42" s="3"/>
      <c r="F42" s="3"/>
      <c r="G42" s="69"/>
      <c r="H42" s="68"/>
      <c r="I42" s="25">
        <f t="shared" si="0"/>
        <v>0</v>
      </c>
      <c r="J42" s="61"/>
      <c r="K42" s="61"/>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row>
    <row r="43" spans="1:255" s="8" customFormat="1" ht="23" customHeight="1">
      <c r="A43" s="7"/>
      <c r="B43" s="60"/>
      <c r="C43" s="3"/>
      <c r="D43" s="13"/>
      <c r="E43" s="3"/>
      <c r="F43" s="3"/>
      <c r="G43" s="69"/>
      <c r="H43" s="68"/>
      <c r="I43" s="25">
        <f t="shared" si="0"/>
        <v>0</v>
      </c>
      <c r="J43" s="61"/>
      <c r="K43" s="61"/>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8" customFormat="1" ht="23" customHeight="1">
      <c r="A44" s="7"/>
      <c r="B44" s="60"/>
      <c r="C44" s="3"/>
      <c r="D44" s="13"/>
      <c r="E44" s="3"/>
      <c r="F44" s="3"/>
      <c r="G44" s="69"/>
      <c r="H44" s="68"/>
      <c r="I44" s="25">
        <f t="shared" si="0"/>
        <v>0</v>
      </c>
      <c r="J44" s="61"/>
      <c r="K44" s="61"/>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row>
    <row r="45" spans="1:255" s="8" customFormat="1" ht="23" customHeight="1">
      <c r="A45" s="7"/>
      <c r="B45" s="60"/>
      <c r="C45" s="3"/>
      <c r="D45" s="13"/>
      <c r="E45" s="3"/>
      <c r="F45" s="3"/>
      <c r="G45" s="69"/>
      <c r="H45" s="68"/>
      <c r="I45" s="25">
        <f t="shared" si="0"/>
        <v>0</v>
      </c>
      <c r="J45" s="61"/>
      <c r="K45" s="61"/>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row>
    <row r="46" spans="1:255" s="8" customFormat="1" ht="23" customHeight="1">
      <c r="A46" s="7"/>
      <c r="B46" s="60"/>
      <c r="C46" s="3"/>
      <c r="D46" s="13"/>
      <c r="E46" s="3"/>
      <c r="F46" s="3"/>
      <c r="G46" s="69"/>
      <c r="H46" s="68"/>
      <c r="I46" s="25">
        <f t="shared" si="0"/>
        <v>0</v>
      </c>
      <c r="J46" s="61"/>
      <c r="K46" s="61"/>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ht="21" customHeight="1">
      <c r="A48" s="1"/>
      <c r="C48" s="78" t="s">
        <v>30</v>
      </c>
      <c r="D48" s="1"/>
      <c r="F48" s="78" t="s">
        <v>56</v>
      </c>
      <c r="G48" s="1"/>
      <c r="H48" s="1"/>
      <c r="I48" s="1"/>
      <c r="J48" s="78" t="s">
        <v>43</v>
      </c>
      <c r="K48" s="1"/>
      <c r="L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s="17" customFormat="1" ht="21" customHeight="1">
      <c r="C49" s="34" t="s">
        <v>42</v>
      </c>
      <c r="D49" s="35" t="s">
        <v>7</v>
      </c>
      <c r="F49" s="34" t="s">
        <v>0</v>
      </c>
      <c r="G49" s="35" t="s">
        <v>7</v>
      </c>
      <c r="H49" s="35" t="s">
        <v>8</v>
      </c>
      <c r="J49" s="41" t="s">
        <v>37</v>
      </c>
      <c r="K49" s="65">
        <f>SUM(J29:J46)</f>
        <v>0</v>
      </c>
    </row>
    <row r="50" spans="1:255" s="17" customFormat="1" ht="21" customHeight="1" thickBot="1">
      <c r="C50" s="59" t="str">
        <f>'Dropdown Keys - do not delete -'!H3</f>
        <v>Type A</v>
      </c>
      <c r="D50" s="64">
        <f>COUNTIF($D$29:$D$46,"*"&amp;$C50&amp;"*")</f>
        <v>0</v>
      </c>
      <c r="F50" s="57" t="s">
        <v>32</v>
      </c>
      <c r="G50" s="28">
        <f>COUNTIF(F29:F46, "Initial Request")</f>
        <v>0</v>
      </c>
      <c r="H50" s="29" t="str">
        <f>IFERROR(G50/G54,"")</f>
        <v/>
      </c>
      <c r="J50" s="62" t="s">
        <v>39</v>
      </c>
      <c r="K50" s="66">
        <f>SUM(K29:K46)</f>
        <v>0</v>
      </c>
    </row>
    <row r="51" spans="1:255" s="17" customFormat="1" ht="21" customHeight="1">
      <c r="C51" s="59" t="str">
        <f>'Dropdown Keys - do not delete -'!H4</f>
        <v>Type B</v>
      </c>
      <c r="D51" s="64">
        <f t="shared" ref="D51:D59" si="1">COUNTIF($D$29:$D$46,"*"&amp;$C51&amp;"*")</f>
        <v>0</v>
      </c>
      <c r="F51" s="56" t="s">
        <v>33</v>
      </c>
      <c r="G51" s="28">
        <f>COUNTIF(F29:F46, "First Review")</f>
        <v>0</v>
      </c>
      <c r="H51" s="29" t="str">
        <f>IFERROR(G51/G54,"")</f>
        <v/>
      </c>
    </row>
    <row r="52" spans="1:255" s="17" customFormat="1" ht="21" customHeight="1">
      <c r="C52" s="59" t="str">
        <f>'Dropdown Keys - do not delete -'!H5</f>
        <v>Type C</v>
      </c>
      <c r="D52" s="64">
        <f t="shared" si="1"/>
        <v>0</v>
      </c>
      <c r="F52" s="56" t="s">
        <v>34</v>
      </c>
      <c r="G52" s="28">
        <f>COUNTIF(F29:F46, "Second Review")</f>
        <v>0</v>
      </c>
      <c r="H52" s="29" t="str">
        <f>IFERROR(G52/G54,"")</f>
        <v/>
      </c>
      <c r="J52" s="99" t="s">
        <v>78</v>
      </c>
      <c r="K52" s="99"/>
    </row>
    <row r="53" spans="1:255" s="17" customFormat="1" ht="21" customHeight="1" thickBot="1">
      <c r="C53" s="59" t="str">
        <f>'Dropdown Keys - do not delete -'!H6</f>
        <v>Type D</v>
      </c>
      <c r="D53" s="64">
        <f t="shared" si="1"/>
        <v>0</v>
      </c>
      <c r="F53" s="58" t="s">
        <v>35</v>
      </c>
      <c r="G53" s="30">
        <f>COUNTIF(F29:F46, "Pending Final Approval")</f>
        <v>0</v>
      </c>
      <c r="H53" s="31" t="str">
        <f>IFERROR(G53/G54,"")</f>
        <v/>
      </c>
      <c r="J53" s="100"/>
      <c r="K53" s="100"/>
    </row>
    <row r="54" spans="1:255" s="17" customFormat="1" ht="21" customHeight="1" thickBot="1">
      <c r="C54" s="59" t="str">
        <f>'Dropdown Keys - do not delete -'!H7</f>
        <v>Type E</v>
      </c>
      <c r="D54" s="64">
        <f t="shared" si="1"/>
        <v>0</v>
      </c>
      <c r="F54" s="27" t="s">
        <v>10</v>
      </c>
      <c r="G54" s="32">
        <f>SUM(G50:G53)</f>
        <v>0</v>
      </c>
      <c r="H54" s="33">
        <f>SUM(H50:H53)</f>
        <v>0</v>
      </c>
      <c r="J54" s="79">
        <f>COUNTIF(C29:C46,"&lt;&gt;"&amp;"")</f>
        <v>0</v>
      </c>
      <c r="K54" s="80"/>
    </row>
    <row r="55" spans="1:255" s="17" customFormat="1" ht="21" customHeight="1">
      <c r="C55" s="59" t="str">
        <f>'Dropdown Keys - do not delete -'!H8</f>
        <v>Type F</v>
      </c>
      <c r="D55" s="64">
        <f t="shared" si="1"/>
        <v>0</v>
      </c>
    </row>
    <row r="56" spans="1:255" ht="21" customHeight="1">
      <c r="A56" s="1"/>
      <c r="C56" s="59" t="str">
        <f>'Dropdown Keys - do not delete -'!H9</f>
        <v>Type G</v>
      </c>
      <c r="D56" s="64">
        <f t="shared" si="1"/>
        <v>0</v>
      </c>
      <c r="F56" s="78" t="s">
        <v>57</v>
      </c>
      <c r="G56" s="1"/>
      <c r="H56" s="1"/>
      <c r="I56" s="1"/>
      <c r="J56" s="99" t="s">
        <v>69</v>
      </c>
      <c r="K56" s="99"/>
      <c r="L56" s="2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s="17" customFormat="1" ht="21" customHeight="1">
      <c r="C57" s="59" t="str">
        <f>'Dropdown Keys - do not delete -'!H10</f>
        <v>Type H</v>
      </c>
      <c r="D57" s="64">
        <f t="shared" si="1"/>
        <v>0</v>
      </c>
      <c r="F57" s="34" t="s">
        <v>3</v>
      </c>
      <c r="G57" s="35" t="s">
        <v>7</v>
      </c>
      <c r="H57" s="35" t="s">
        <v>8</v>
      </c>
      <c r="J57" s="100"/>
      <c r="K57" s="100"/>
      <c r="L57" s="21"/>
    </row>
    <row r="58" spans="1:255" s="17" customFormat="1" ht="21" customHeight="1" thickBot="1">
      <c r="C58" s="59" t="str">
        <f>'Dropdown Keys - do not delete -'!H11</f>
        <v>Type I</v>
      </c>
      <c r="D58" s="64">
        <f t="shared" si="1"/>
        <v>0</v>
      </c>
      <c r="F58" s="15" t="s">
        <v>40</v>
      </c>
      <c r="G58" s="28">
        <f>COUNTIF(E29:E46, "Critical")</f>
        <v>0</v>
      </c>
      <c r="H58" s="29" t="str">
        <f>IFERROR(G58/G62,"")</f>
        <v/>
      </c>
      <c r="J58" s="79">
        <f>AVERAGE(I29:I46)</f>
        <v>0</v>
      </c>
      <c r="K58" s="80"/>
    </row>
    <row r="59" spans="1:255" s="17" customFormat="1" ht="21" customHeight="1">
      <c r="C59" s="59" t="str">
        <f>'Dropdown Keys - do not delete -'!H12</f>
        <v>Type J</v>
      </c>
      <c r="D59" s="64">
        <f t="shared" si="1"/>
        <v>0</v>
      </c>
      <c r="F59" s="16" t="s">
        <v>4</v>
      </c>
      <c r="G59" s="28">
        <f>COUNTIF(E28:E45, "High")</f>
        <v>0</v>
      </c>
      <c r="H59" s="29" t="str">
        <f>IFERROR(G59/G62,"")</f>
        <v/>
      </c>
    </row>
    <row r="60" spans="1:255" s="17" customFormat="1" ht="21" customHeight="1">
      <c r="F60" s="16" t="s">
        <v>41</v>
      </c>
      <c r="G60" s="28">
        <f>COUNTIF(E29:E46, "Moderate")</f>
        <v>0</v>
      </c>
      <c r="H60" s="29" t="str">
        <f>IFERROR(G60/G62,"")</f>
        <v/>
      </c>
    </row>
    <row r="61" spans="1:255" s="17" customFormat="1" ht="21" customHeight="1" thickBot="1">
      <c r="F61" s="52" t="s">
        <v>5</v>
      </c>
      <c r="G61" s="30">
        <f>COUNTIF(E29:E46, "Low")</f>
        <v>0</v>
      </c>
      <c r="H61" s="31" t="str">
        <f>IFERROR(G61/G62,"")</f>
        <v/>
      </c>
      <c r="J61" s="1"/>
      <c r="K61" s="1"/>
    </row>
    <row r="62" spans="1:255" s="17" customFormat="1" ht="21" customHeight="1">
      <c r="F62" s="27" t="s">
        <v>10</v>
      </c>
      <c r="G62" s="32">
        <f>SUM(G58:G61)</f>
        <v>0</v>
      </c>
      <c r="H62" s="33">
        <f>SUM(H58:H61)</f>
        <v>0</v>
      </c>
      <c r="J62" s="1"/>
      <c r="K62" s="1"/>
    </row>
    <row r="63" spans="1:255">
      <c r="A63" s="1"/>
      <c r="B63" s="1"/>
      <c r="C63" s="1"/>
      <c r="D63" s="1"/>
      <c r="E63" s="1"/>
      <c r="F63" s="1"/>
      <c r="G63" s="1"/>
      <c r="H63" s="1"/>
      <c r="I63" s="1"/>
      <c r="L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sheetData>
  <mergeCells count="15">
    <mergeCell ref="B11:C11"/>
    <mergeCell ref="B2:K2"/>
    <mergeCell ref="D4:K5"/>
    <mergeCell ref="B5:C5"/>
    <mergeCell ref="B6:C6"/>
    <mergeCell ref="B10:C10"/>
    <mergeCell ref="J54:K54"/>
    <mergeCell ref="J56:K57"/>
    <mergeCell ref="J58:K58"/>
    <mergeCell ref="B15:C15"/>
    <mergeCell ref="D15:K15"/>
    <mergeCell ref="B16:C16"/>
    <mergeCell ref="B20:C20"/>
    <mergeCell ref="B21:C21"/>
    <mergeCell ref="J52:K53"/>
  </mergeCells>
  <conditionalFormatting sqref="F58:F61 E29:E46">
    <cfRule type="containsText" dxfId="18" priority="1" operator="containsText" text="Low">
      <formula>NOT(ISERROR(SEARCH("Low",E29)))</formula>
    </cfRule>
    <cfRule type="containsText" dxfId="17" priority="6" operator="containsText" text="Moderate">
      <formula>NOT(ISERROR(SEARCH("Moderate",E29)))</formula>
    </cfRule>
    <cfRule type="containsText" dxfId="16" priority="7" operator="containsText" text="High">
      <formula>NOT(ISERROR(SEARCH("High",E29)))</formula>
    </cfRule>
    <cfRule type="containsText" dxfId="15" priority="8" operator="containsText" text="Critical">
      <formula>NOT(ISERROR(SEARCH("Critical",E29)))</formula>
    </cfRule>
  </conditionalFormatting>
  <conditionalFormatting sqref="F50:F53 F29:F46">
    <cfRule type="containsText" dxfId="14" priority="2" operator="containsText" text="Initial Request">
      <formula>NOT(ISERROR(SEARCH("Initial Request",F29)))</formula>
    </cfRule>
    <cfRule type="containsText" dxfId="13" priority="3" operator="containsText" text="First Review">
      <formula>NOT(ISERROR(SEARCH("First Review",F29)))</formula>
    </cfRule>
    <cfRule type="containsText" dxfId="12" priority="4" operator="containsText" text="Second Review">
      <formula>NOT(ISERROR(SEARCH("Second Review",F29)))</formula>
    </cfRule>
    <cfRule type="containsText" dxfId="11" priority="5" operator="containsText" text="Pending Final Approval">
      <formula>NOT(ISERROR(SEARCH("Pending Final Approval",F29)))</formula>
    </cfRule>
  </conditionalFormatting>
  <pageMargins left="0.3" right="0.3" top="0.3" bottom="0.3" header="0" footer="0"/>
  <pageSetup scale="74" fitToHeight="0" orientation="landscape" horizontalDpi="4294967292" verticalDpi="4294967292"/>
  <rowBreaks count="1" manualBreakCount="1">
    <brk id="25" max="16383" man="1"/>
  </rowBreak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D2043211-0370-0F46-B647-0C620D11CD4A}">
          <x14:formula1>
            <xm:f>'Dropdown Keys - do not delete -'!$D$3:$D$6</xm:f>
          </x14:formula1>
          <xm:sqref>E29:E46</xm:sqref>
        </x14:dataValidation>
        <x14:dataValidation type="list" allowBlank="1" showInputMessage="1" showErrorMessage="1" xr:uid="{020BB6AD-007C-4449-B6C0-09BA2FD4E19C}">
          <x14:formula1>
            <xm:f>'Dropdown Keys - do not delete -'!$H$3:$H$11</xm:f>
          </x14:formula1>
          <xm:sqref>D29:D46</xm:sqref>
        </x14:dataValidation>
        <x14:dataValidation type="list" allowBlank="1" showInputMessage="1" showErrorMessage="1" xr:uid="{AC6A0A9B-6EA8-7646-B79B-2F19BA89E396}">
          <x14:formula1>
            <xm:f>'Dropdown Keys - do not delete -'!$D$3:$D$5</xm:f>
          </x14:formula1>
          <xm:sqref>F29:F46</xm:sqref>
        </x14:dataValidation>
        <x14:dataValidation type="list" allowBlank="1" showInputMessage="1" showErrorMessage="1" xr:uid="{8D728211-B6D0-9E4C-89A9-98E277FEBF79}">
          <x14:formula1>
            <xm:f>'Dropdown Keys - do not delete -'!$F$3:$F$9</xm:f>
          </x14:formula1>
          <xm:sqref>F29:F46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0510-30A3-654C-A688-1055E158799D}">
  <sheetPr>
    <tabColor theme="0" tint="-0.249977111117893"/>
  </sheetPr>
  <dimension ref="A1:AF61"/>
  <sheetViews>
    <sheetView showGridLines="0" workbookViewId="0">
      <selection activeCell="H3" sqref="H3"/>
    </sheetView>
  </sheetViews>
  <sheetFormatPr baseColWidth="10" defaultRowHeight="16"/>
  <cols>
    <col min="1" max="1" width="3.33203125" style="11" customWidth="1"/>
    <col min="2" max="2" width="10.83203125" style="11"/>
    <col min="3" max="3" width="3.33203125" style="11" customWidth="1"/>
    <col min="4" max="4" width="11.83203125" customWidth="1"/>
    <col min="5" max="5" width="3.33203125" style="11" customWidth="1"/>
    <col min="6" max="6" width="22.83203125" customWidth="1"/>
    <col min="7" max="7" width="3.33203125" style="11" customWidth="1"/>
    <col min="8" max="8" width="22.83203125" customWidth="1"/>
  </cols>
  <sheetData>
    <row r="1" spans="1:32" s="11" customFormat="1" ht="42" customHeight="1" thickBot="1">
      <c r="B1" s="51" t="s">
        <v>14</v>
      </c>
      <c r="C1" s="50"/>
      <c r="D1" s="50"/>
      <c r="E1" s="50"/>
      <c r="F1" s="50"/>
      <c r="G1" s="50"/>
      <c r="H1" s="50"/>
      <c r="I1" s="50"/>
      <c r="J1" s="50"/>
      <c r="R1" s="10"/>
      <c r="S1" s="10"/>
      <c r="T1" s="10"/>
      <c r="U1" s="10"/>
      <c r="V1" s="10"/>
      <c r="W1" s="10"/>
      <c r="X1" s="10"/>
      <c r="Y1" s="10"/>
      <c r="Z1" s="10"/>
      <c r="AA1" s="10"/>
      <c r="AB1" s="10"/>
      <c r="AC1" s="10"/>
      <c r="AD1" s="10"/>
      <c r="AE1" s="10"/>
      <c r="AF1" s="10"/>
    </row>
    <row r="2" spans="1:32" ht="25" customHeight="1" thickTop="1">
      <c r="A2" s="10"/>
      <c r="B2" s="49" t="s">
        <v>13</v>
      </c>
      <c r="C2" s="10"/>
      <c r="D2" s="49" t="s">
        <v>3</v>
      </c>
      <c r="E2" s="10"/>
      <c r="F2" s="49" t="s">
        <v>0</v>
      </c>
      <c r="G2" s="10"/>
      <c r="H2" s="49" t="s">
        <v>30</v>
      </c>
    </row>
    <row r="3" spans="1:32" ht="35" customHeight="1">
      <c r="A3" s="10"/>
      <c r="B3" s="48" t="s">
        <v>12</v>
      </c>
      <c r="C3" s="10"/>
      <c r="D3" s="15" t="s">
        <v>40</v>
      </c>
      <c r="E3" s="10"/>
      <c r="F3" s="55" t="s">
        <v>32</v>
      </c>
      <c r="G3" s="10"/>
      <c r="H3" s="55" t="s">
        <v>58</v>
      </c>
    </row>
    <row r="4" spans="1:32" ht="35" customHeight="1">
      <c r="A4" s="10"/>
      <c r="B4" s="47" t="s">
        <v>11</v>
      </c>
      <c r="C4" s="10"/>
      <c r="D4" s="16" t="s">
        <v>4</v>
      </c>
      <c r="E4" s="10"/>
      <c r="F4" s="56" t="s">
        <v>33</v>
      </c>
      <c r="G4" s="10"/>
      <c r="H4" s="56" t="s">
        <v>59</v>
      </c>
    </row>
    <row r="5" spans="1:32" ht="35" customHeight="1">
      <c r="A5" s="10"/>
      <c r="C5" s="10"/>
      <c r="D5" s="16" t="s">
        <v>41</v>
      </c>
      <c r="E5" s="10"/>
      <c r="F5" s="56" t="s">
        <v>34</v>
      </c>
      <c r="G5" s="10"/>
      <c r="H5" s="56" t="s">
        <v>60</v>
      </c>
    </row>
    <row r="6" spans="1:32" ht="35" customHeight="1" thickBot="1">
      <c r="A6" s="10"/>
      <c r="C6" s="10"/>
      <c r="D6" s="52" t="s">
        <v>5</v>
      </c>
      <c r="E6" s="10"/>
      <c r="F6" s="55" t="s">
        <v>35</v>
      </c>
      <c r="G6" s="10"/>
      <c r="H6" s="55" t="s">
        <v>61</v>
      </c>
    </row>
    <row r="7" spans="1:32" ht="35" customHeight="1">
      <c r="A7" s="10"/>
      <c r="C7" s="10"/>
      <c r="D7" s="46"/>
      <c r="E7" s="10"/>
      <c r="F7" s="56"/>
      <c r="G7" s="10"/>
      <c r="H7" s="56" t="s">
        <v>62</v>
      </c>
    </row>
    <row r="8" spans="1:32" ht="35" customHeight="1">
      <c r="A8" s="10"/>
      <c r="C8" s="10"/>
      <c r="E8" s="10"/>
      <c r="F8" s="55"/>
      <c r="G8" s="10"/>
      <c r="H8" s="55" t="s">
        <v>63</v>
      </c>
    </row>
    <row r="9" spans="1:32" ht="35" customHeight="1">
      <c r="A9" s="10"/>
      <c r="B9" s="10"/>
      <c r="C9" s="10"/>
      <c r="E9" s="10"/>
      <c r="F9" s="55"/>
      <c r="G9" s="10"/>
      <c r="H9" s="55" t="s">
        <v>64</v>
      </c>
    </row>
    <row r="10" spans="1:32" ht="35" customHeight="1">
      <c r="A10" s="10"/>
      <c r="B10" s="10"/>
      <c r="C10" s="10"/>
      <c r="D10" s="46"/>
      <c r="E10" s="10"/>
      <c r="F10" s="55"/>
      <c r="G10" s="10"/>
      <c r="H10" s="55" t="s">
        <v>65</v>
      </c>
    </row>
    <row r="11" spans="1:32" ht="35" customHeight="1">
      <c r="A11" s="10"/>
      <c r="B11" s="10"/>
      <c r="C11" s="10"/>
      <c r="D11" s="46"/>
      <c r="E11" s="10"/>
      <c r="F11" s="55"/>
      <c r="G11" s="10"/>
      <c r="H11" s="55" t="s">
        <v>66</v>
      </c>
    </row>
    <row r="12" spans="1:32" ht="35" customHeight="1">
      <c r="A12" s="10"/>
      <c r="B12" s="10"/>
      <c r="C12" s="10"/>
      <c r="D12" s="46"/>
      <c r="E12" s="10"/>
      <c r="F12" s="55"/>
      <c r="G12" s="10"/>
      <c r="H12" s="55" t="s">
        <v>67</v>
      </c>
    </row>
    <row r="13" spans="1:32">
      <c r="A13" s="10"/>
      <c r="B13" s="10"/>
      <c r="C13" s="10"/>
      <c r="D13" s="46"/>
      <c r="E13" s="10"/>
      <c r="F13" s="46"/>
      <c r="G13" s="10"/>
      <c r="H13" s="46"/>
    </row>
    <row r="14" spans="1:32">
      <c r="A14" s="10"/>
      <c r="B14" s="10"/>
      <c r="C14" s="10"/>
      <c r="D14" s="46"/>
      <c r="E14" s="10"/>
      <c r="F14" s="46"/>
      <c r="G14" s="10"/>
      <c r="H14" s="46"/>
    </row>
    <row r="15" spans="1:32">
      <c r="A15" s="10"/>
      <c r="B15" s="10"/>
      <c r="C15" s="10"/>
      <c r="D15" s="46"/>
      <c r="E15" s="10"/>
      <c r="F15" s="46"/>
      <c r="G15" s="10"/>
      <c r="H15" s="46"/>
    </row>
    <row r="16" spans="1:32">
      <c r="A16" s="10"/>
      <c r="B16" s="10"/>
      <c r="C16" s="10"/>
      <c r="D16" s="46"/>
      <c r="E16" s="10"/>
      <c r="F16" s="46"/>
      <c r="G16" s="10"/>
      <c r="H16" s="46"/>
    </row>
    <row r="17" spans="1:7">
      <c r="A17" s="10"/>
      <c r="B17" s="10"/>
      <c r="C17" s="10"/>
      <c r="D17" s="46"/>
      <c r="E17" s="10"/>
      <c r="G17" s="10"/>
    </row>
    <row r="18" spans="1:7">
      <c r="A18" s="10"/>
      <c r="B18" s="10"/>
      <c r="C18" s="10"/>
      <c r="D18" s="46"/>
      <c r="E18" s="10"/>
      <c r="G18" s="10"/>
    </row>
    <row r="19" spans="1:7">
      <c r="A19" s="10"/>
      <c r="B19" s="10"/>
      <c r="C19" s="10"/>
      <c r="D19" s="46"/>
      <c r="E19" s="10"/>
      <c r="G19" s="10"/>
    </row>
    <row r="20" spans="1:7">
      <c r="A20" s="10"/>
      <c r="B20" s="10"/>
      <c r="C20" s="10"/>
      <c r="D20" s="46"/>
      <c r="E20" s="10"/>
      <c r="G20" s="10"/>
    </row>
    <row r="21" spans="1:7">
      <c r="A21" s="10"/>
      <c r="B21" s="10"/>
      <c r="C21" s="10"/>
      <c r="D21" s="46"/>
      <c r="E21" s="10"/>
      <c r="G21" s="10"/>
    </row>
    <row r="22" spans="1:7">
      <c r="A22" s="10"/>
      <c r="B22" s="10"/>
      <c r="C22" s="10"/>
      <c r="D22" s="46"/>
      <c r="E22" s="10"/>
      <c r="G22" s="10"/>
    </row>
    <row r="23" spans="1:7">
      <c r="A23" s="10"/>
      <c r="B23" s="10"/>
      <c r="C23" s="10"/>
      <c r="D23" s="46"/>
      <c r="E23" s="10"/>
      <c r="G23" s="10"/>
    </row>
    <row r="24" spans="1:7">
      <c r="A24" s="10"/>
      <c r="B24" s="10"/>
      <c r="C24" s="10"/>
      <c r="D24" s="46"/>
      <c r="E24" s="10"/>
      <c r="G24" s="10"/>
    </row>
    <row r="25" spans="1:7">
      <c r="A25" s="10"/>
      <c r="B25" s="10"/>
      <c r="C25" s="10"/>
      <c r="D25" s="46"/>
      <c r="E25" s="10"/>
      <c r="G25" s="10"/>
    </row>
    <row r="26" spans="1:7">
      <c r="A26" s="10"/>
      <c r="B26" s="10"/>
      <c r="C26" s="10"/>
      <c r="D26" s="46"/>
      <c r="E26" s="10"/>
      <c r="G26" s="10"/>
    </row>
    <row r="27" spans="1:7">
      <c r="A27" s="10"/>
      <c r="B27" s="10"/>
      <c r="C27" s="10"/>
      <c r="D27" s="46"/>
      <c r="E27" s="10"/>
      <c r="G27" s="10"/>
    </row>
    <row r="28" spans="1:7">
      <c r="A28" s="10"/>
      <c r="B28" s="10"/>
      <c r="C28" s="10"/>
      <c r="D28" s="46"/>
      <c r="E28" s="10"/>
      <c r="G28" s="10"/>
    </row>
    <row r="29" spans="1:7">
      <c r="A29" s="10"/>
      <c r="B29" s="10"/>
      <c r="C29" s="10"/>
      <c r="D29" s="46"/>
      <c r="E29" s="10"/>
      <c r="G29" s="10"/>
    </row>
    <row r="30" spans="1:7">
      <c r="A30" s="10"/>
      <c r="B30" s="10"/>
      <c r="C30" s="10"/>
      <c r="D30" s="46"/>
      <c r="E30" s="10"/>
      <c r="G30" s="10"/>
    </row>
    <row r="31" spans="1:7">
      <c r="A31" s="10"/>
      <c r="B31" s="10"/>
      <c r="C31" s="10"/>
      <c r="D31" s="46"/>
      <c r="E31" s="10"/>
      <c r="G31" s="10"/>
    </row>
    <row r="32" spans="1:7">
      <c r="A32"/>
      <c r="B32"/>
      <c r="C32"/>
      <c r="D32" s="46"/>
      <c r="E32"/>
      <c r="G32"/>
    </row>
    <row r="33" spans="1:7">
      <c r="A33" s="10"/>
      <c r="B33" s="10"/>
      <c r="C33" s="10"/>
      <c r="E33" s="10"/>
      <c r="G33" s="10"/>
    </row>
    <row r="34" spans="1:7">
      <c r="A34" s="10"/>
      <c r="B34" s="10"/>
      <c r="C34" s="10"/>
      <c r="E34" s="10"/>
      <c r="G34" s="10"/>
    </row>
    <row r="35" spans="1:7">
      <c r="A35" s="10"/>
      <c r="B35" s="10"/>
      <c r="C35" s="10"/>
      <c r="E35" s="10"/>
      <c r="G35" s="10"/>
    </row>
    <row r="36" spans="1:7">
      <c r="A36" s="10"/>
      <c r="B36" s="10"/>
      <c r="C36" s="10"/>
      <c r="E36" s="10"/>
      <c r="G36" s="10"/>
    </row>
    <row r="37" spans="1:7">
      <c r="A37" s="10"/>
      <c r="B37" s="10"/>
      <c r="C37" s="10"/>
      <c r="E37" s="10"/>
      <c r="G37" s="10"/>
    </row>
    <row r="38" spans="1:7">
      <c r="A38" s="10"/>
      <c r="B38" s="10"/>
      <c r="C38" s="10"/>
      <c r="E38" s="10"/>
      <c r="G38" s="10"/>
    </row>
    <row r="39" spans="1:7">
      <c r="A39" s="10"/>
      <c r="B39" s="10"/>
      <c r="C39" s="10"/>
      <c r="E39" s="10"/>
      <c r="G39" s="10"/>
    </row>
    <row r="40" spans="1:7">
      <c r="A40" s="10"/>
      <c r="B40" s="10"/>
      <c r="C40" s="10"/>
      <c r="E40" s="10"/>
      <c r="G40" s="10"/>
    </row>
    <row r="41" spans="1:7">
      <c r="A41" s="10"/>
      <c r="B41" s="10"/>
      <c r="C41" s="10"/>
      <c r="E41" s="10"/>
      <c r="G41" s="10"/>
    </row>
    <row r="42" spans="1:7">
      <c r="A42" s="10"/>
      <c r="B42" s="10"/>
      <c r="C42" s="10"/>
      <c r="E42" s="10"/>
      <c r="G42" s="10"/>
    </row>
    <row r="43" spans="1:7">
      <c r="A43" s="10"/>
      <c r="B43" s="10"/>
      <c r="C43" s="10"/>
      <c r="E43" s="10"/>
      <c r="G43" s="10"/>
    </row>
    <row r="44" spans="1:7">
      <c r="A44" s="10"/>
      <c r="B44" s="10"/>
      <c r="C44" s="10"/>
      <c r="E44" s="10"/>
      <c r="G44" s="10"/>
    </row>
    <row r="45" spans="1:7">
      <c r="A45" s="10"/>
      <c r="B45" s="10"/>
      <c r="C45" s="10"/>
      <c r="E45" s="10"/>
      <c r="G45" s="10"/>
    </row>
    <row r="46" spans="1:7">
      <c r="A46" s="10"/>
      <c r="B46" s="10"/>
      <c r="C46" s="10"/>
      <c r="E46" s="10"/>
      <c r="G46" s="10"/>
    </row>
    <row r="47" spans="1:7">
      <c r="A47" s="10"/>
      <c r="B47" s="10"/>
      <c r="C47" s="10"/>
      <c r="E47" s="10"/>
      <c r="G47" s="10"/>
    </row>
    <row r="48" spans="1:7">
      <c r="A48" s="10"/>
      <c r="B48" s="10"/>
      <c r="C48" s="10"/>
      <c r="E48" s="10"/>
      <c r="G48" s="10"/>
    </row>
    <row r="49" spans="1:7">
      <c r="A49" s="10"/>
      <c r="B49" s="10"/>
      <c r="C49" s="10"/>
      <c r="E49" s="10"/>
      <c r="G49" s="10"/>
    </row>
    <row r="50" spans="1:7">
      <c r="A50" s="10"/>
      <c r="B50" s="10"/>
      <c r="C50" s="10"/>
      <c r="E50" s="10"/>
      <c r="G50" s="10"/>
    </row>
    <row r="51" spans="1:7">
      <c r="A51" s="10"/>
      <c r="B51" s="10"/>
      <c r="C51" s="10"/>
      <c r="E51" s="10"/>
      <c r="G51" s="10"/>
    </row>
    <row r="52" spans="1:7">
      <c r="A52" s="10"/>
      <c r="B52" s="10"/>
      <c r="C52" s="10"/>
      <c r="E52" s="10"/>
      <c r="G52" s="10"/>
    </row>
    <row r="53" spans="1:7">
      <c r="A53" s="10"/>
      <c r="B53" s="10"/>
      <c r="C53" s="10"/>
      <c r="E53" s="10"/>
      <c r="G53" s="10"/>
    </row>
    <row r="54" spans="1:7">
      <c r="A54" s="10"/>
      <c r="B54" s="10"/>
      <c r="C54" s="10"/>
      <c r="E54" s="10"/>
      <c r="G54" s="10"/>
    </row>
    <row r="55" spans="1:7">
      <c r="A55" s="10"/>
      <c r="B55" s="10"/>
      <c r="C55" s="10"/>
      <c r="E55" s="10"/>
      <c r="G55" s="10"/>
    </row>
    <row r="56" spans="1:7">
      <c r="A56" s="10"/>
      <c r="B56" s="10"/>
      <c r="C56" s="10"/>
      <c r="E56" s="10"/>
      <c r="G56" s="10"/>
    </row>
    <row r="57" spans="1:7">
      <c r="A57" s="10"/>
      <c r="B57" s="10"/>
      <c r="C57" s="10"/>
      <c r="E57" s="10"/>
      <c r="G57" s="10"/>
    </row>
    <row r="58" spans="1:7">
      <c r="A58" s="10"/>
      <c r="B58" s="10"/>
      <c r="C58" s="10"/>
      <c r="E58" s="10"/>
      <c r="G58" s="10"/>
    </row>
    <row r="59" spans="1:7">
      <c r="A59" s="10"/>
      <c r="B59" s="10"/>
      <c r="C59" s="10"/>
      <c r="E59" s="10"/>
      <c r="G59" s="10"/>
    </row>
    <row r="60" spans="1:7">
      <c r="A60" s="10"/>
      <c r="B60" s="10"/>
      <c r="C60" s="10"/>
      <c r="E60" s="10"/>
      <c r="G60" s="10"/>
    </row>
    <row r="61" spans="1:7">
      <c r="A61" s="10"/>
      <c r="B61" s="10"/>
      <c r="C61" s="10"/>
      <c r="E61" s="10"/>
      <c r="G61" s="10"/>
    </row>
  </sheetData>
  <conditionalFormatting sqref="F3:F12">
    <cfRule type="containsText" dxfId="10" priority="12" operator="containsText" text="Initial Request">
      <formula>NOT(ISERROR(SEARCH("Initial Request",F3)))</formula>
    </cfRule>
    <cfRule type="containsText" dxfId="9" priority="16" operator="containsText" text="First Review">
      <formula>NOT(ISERROR(SEARCH("First Review",F3)))</formula>
    </cfRule>
    <cfRule type="containsText" dxfId="8" priority="17" operator="containsText" text="Second Review">
      <formula>NOT(ISERROR(SEARCH("Second Review",F3)))</formula>
    </cfRule>
    <cfRule type="containsText" dxfId="7" priority="18" operator="containsText" text="Pending Final Approval">
      <formula>NOT(ISERROR(SEARCH("Pending Final Approval",F3)))</formula>
    </cfRule>
    <cfRule type="containsText" dxfId="6" priority="19" operator="containsText" text="Final Approved">
      <formula>NOT(ISERROR(SEARCH("Final Approved",F3)))</formula>
    </cfRule>
    <cfRule type="containsText" dxfId="5" priority="20" operator="containsText" text="Complete">
      <formula>NOT(ISERROR(SEARCH("Complete",F3)))</formula>
    </cfRule>
    <cfRule type="containsText" dxfId="4" priority="21" operator="containsText" text="On Hold">
      <formula>NOT(ISERROR(SEARCH("On Hold",F3)))</formula>
    </cfRule>
  </conditionalFormatting>
  <conditionalFormatting sqref="D3:D6">
    <cfRule type="containsText" dxfId="3" priority="1" operator="containsText" text="Low">
      <formula>NOT(ISERROR(SEARCH("Low",D3)))</formula>
    </cfRule>
    <cfRule type="containsText" dxfId="2" priority="2" operator="containsText" text="Moderate">
      <formula>NOT(ISERROR(SEARCH("Moderate",D3)))</formula>
    </cfRule>
    <cfRule type="containsText" dxfId="1" priority="3" operator="containsText" text="High">
      <formula>NOT(ISERROR(SEARCH("High",D3)))</formula>
    </cfRule>
    <cfRule type="containsText" dxfId="0" priority="4" operator="containsText" text="Critical">
      <formula>NOT(ISERROR(SEARCH("Critical",D3)))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43" customWidth="1"/>
    <col min="2" max="2" width="88.33203125" style="43" customWidth="1"/>
    <col min="3" max="16384" width="10.83203125" style="43"/>
  </cols>
  <sheetData>
    <row r="1" spans="2:2" ht="20" customHeight="1"/>
    <row r="2" spans="2:2" ht="105" customHeight="1">
      <c r="B2" s="5"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SAMPLE Project Intake Dashboard</vt:lpstr>
      <vt:lpstr>BLANK Project Intake Dashboard</vt:lpstr>
      <vt:lpstr>Dropdown Keys - do not delete -</vt:lpstr>
      <vt:lpstr>- Disclaimer -</vt:lpstr>
      <vt:lpstr>'BLANK Project Intake Dashboard'!Print_Area</vt:lpstr>
      <vt:lpstr>'SAMPLE Project Intake Dashboard'!Print_Area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2022-08-29T23:05:50Z</dcterms:modified>
</cp:coreProperties>
</file>