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9E193250-85BE-6A4E-A543-AC451494D24B}" xr6:coauthVersionLast="47" xr6:coauthVersionMax="47" xr10:uidLastSave="{00000000-0000-0000-0000-000000000000}"/>
  <bookViews>
    <workbookView xWindow="33840" yWindow="2980" windowWidth="24760" windowHeight="15840" tabRatio="500" xr2:uid="{00000000-000D-0000-FFFF-FFFF00000000}"/>
  </bookViews>
  <sheets>
    <sheet name="NPV-IRR" sheetId="3" r:id="rId1"/>
    <sheet name="NPV-IRR - VUOTO" sheetId="4" r:id="rId2"/>
    <sheet name="- Dichiarazione di non responsa" sheetId="2" r:id="rId3"/>
  </sheets>
  <externalReferences>
    <externalReference r:id="rId4"/>
  </externalReferences>
  <definedNames>
    <definedName name="Interval" localSheetId="0">'NPV-IRR'!#REF!</definedName>
    <definedName name="Interval" localSheetId="1">'NPV-IRR - VUOTO'!#REF!</definedName>
    <definedName name="Interval">#REF!</definedName>
    <definedName name="ScheduleStart" localSheetId="0">'NPV-IRR'!#REF!</definedName>
    <definedName name="ScheduleStart" localSheetId="1">'NPV-IRR - VUOTO'!#REF!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M52" i="4"/>
  <c r="L52" i="4"/>
  <c r="K52" i="4"/>
  <c r="J52" i="4"/>
  <c r="I52" i="4"/>
  <c r="M51" i="4"/>
  <c r="L51" i="4"/>
  <c r="K51" i="4"/>
  <c r="J51" i="4"/>
  <c r="I51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H41" i="4"/>
  <c r="G41" i="4"/>
  <c r="F41" i="4"/>
  <c r="E41" i="4"/>
  <c r="D41" i="4"/>
  <c r="H40" i="4"/>
  <c r="G40" i="4"/>
  <c r="F40" i="4"/>
  <c r="E40" i="4"/>
  <c r="D40" i="4"/>
  <c r="H39" i="4"/>
  <c r="G39" i="4"/>
  <c r="F39" i="4"/>
  <c r="E39" i="4"/>
  <c r="D39" i="4"/>
  <c r="H38" i="4"/>
  <c r="G38" i="4"/>
  <c r="F38" i="4"/>
  <c r="E38" i="4"/>
  <c r="D38" i="4"/>
  <c r="H37" i="4"/>
  <c r="G37" i="4"/>
  <c r="F37" i="4"/>
  <c r="E37" i="4"/>
  <c r="D37" i="4"/>
  <c r="H36" i="4"/>
  <c r="G36" i="4"/>
  <c r="F36" i="4"/>
  <c r="E36" i="4"/>
  <c r="D36" i="4"/>
  <c r="H35" i="4"/>
  <c r="G35" i="4"/>
  <c r="F35" i="4"/>
  <c r="E35" i="4"/>
  <c r="D35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C23" i="4"/>
  <c r="H51" i="4"/>
  <c r="C32" i="4"/>
  <c r="C36" i="4"/>
  <c r="C40" i="4"/>
  <c r="C44" i="4"/>
  <c r="C25" i="4"/>
  <c r="C48" i="4"/>
  <c r="C24" i="4"/>
  <c r="C37" i="4"/>
  <c r="C41" i="4"/>
  <c r="C49" i="4"/>
  <c r="C15" i="4"/>
  <c r="C19" i="4"/>
  <c r="G51" i="4"/>
  <c r="C29" i="4"/>
  <c r="C33" i="4"/>
  <c r="C45" i="4"/>
  <c r="F51" i="4"/>
  <c r="C30" i="4"/>
  <c r="C34" i="4"/>
  <c r="C38" i="4"/>
  <c r="C42" i="4"/>
  <c r="C46" i="4"/>
  <c r="C12" i="4"/>
  <c r="C26" i="4"/>
  <c r="E51" i="4"/>
  <c r="C17" i="4"/>
  <c r="C21" i="4"/>
  <c r="C27" i="4"/>
  <c r="C31" i="4"/>
  <c r="C35" i="4"/>
  <c r="C39" i="4"/>
  <c r="C43" i="4"/>
  <c r="C47" i="4"/>
  <c r="D51" i="4"/>
  <c r="C16" i="4"/>
  <c r="C22" i="4"/>
  <c r="C28" i="4"/>
  <c r="C14" i="4"/>
  <c r="C20" i="4"/>
  <c r="C13" i="4"/>
  <c r="C18" i="4"/>
  <c r="C10" i="4"/>
  <c r="C11" i="4"/>
  <c r="M52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C18" i="3"/>
  <c r="C14" i="3"/>
  <c r="C17" i="3"/>
  <c r="C13" i="3"/>
  <c r="C16" i="3"/>
  <c r="C12" i="3"/>
  <c r="C19" i="3"/>
  <c r="C15" i="3"/>
  <c r="C48" i="3"/>
  <c r="C46" i="3"/>
  <c r="C45" i="3"/>
  <c r="C44" i="3"/>
  <c r="C43" i="3"/>
  <c r="C42" i="3"/>
  <c r="C41" i="3"/>
  <c r="C40" i="3"/>
  <c r="C38" i="3"/>
  <c r="C37" i="3"/>
  <c r="C36" i="3"/>
  <c r="C34" i="3"/>
  <c r="C33" i="3"/>
  <c r="C32" i="3"/>
  <c r="C30" i="3"/>
  <c r="C29" i="3"/>
  <c r="C28" i="3"/>
  <c r="C27" i="3"/>
  <c r="C26" i="3"/>
  <c r="C25" i="3"/>
  <c r="C24" i="3"/>
  <c r="C23" i="3"/>
  <c r="C22" i="3"/>
  <c r="C21" i="3"/>
  <c r="C20" i="3"/>
  <c r="C49" i="3"/>
  <c r="E10" i="3"/>
  <c r="F10" i="3"/>
  <c r="G10" i="3"/>
  <c r="H10" i="3"/>
  <c r="D10" i="3"/>
  <c r="J52" i="3"/>
  <c r="K52" i="3"/>
  <c r="L52" i="3"/>
  <c r="I52" i="3"/>
  <c r="I51" i="3"/>
  <c r="J51" i="3"/>
  <c r="K51" i="3"/>
  <c r="L51" i="3"/>
  <c r="M51" i="3"/>
  <c r="C9" i="3"/>
  <c r="C39" i="3"/>
  <c r="C31" i="3"/>
  <c r="C35" i="3"/>
  <c r="C47" i="3"/>
  <c r="C11" i="3"/>
  <c r="H51" i="3"/>
  <c r="G51" i="3"/>
  <c r="E51" i="3"/>
  <c r="F51" i="3"/>
  <c r="D51" i="3"/>
  <c r="C10" i="3"/>
</calcChain>
</file>

<file path=xl/sharedStrings.xml><?xml version="1.0" encoding="utf-8"?>
<sst xmlns="http://schemas.openxmlformats.org/spreadsheetml/2006/main" count="62" uniqueCount="26">
  <si>
    <t>NPV</t>
  </si>
  <si>
    <t>IRR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</si>
  <si>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</si>
  <si>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CALCOLATORE VALORE UTILE NETTO (NPV) E TASSO DI RENDIMENTO INTERNO (IRR)</t>
  </si>
  <si>
    <t>TASSO DI SCONTO</t>
  </si>
  <si>
    <t>TIPO DI SERIE</t>
  </si>
  <si>
    <t>nessuno</t>
  </si>
  <si>
    <t>Uniforme (A)</t>
  </si>
  <si>
    <t>Grad. esp.</t>
  </si>
  <si>
    <t>VALORE (A, G o Eo)</t>
  </si>
  <si>
    <t>G (per Grad. esp.)</t>
  </si>
  <si>
    <t>Gradiente (G)</t>
  </si>
  <si>
    <t>PERIODI</t>
  </si>
  <si>
    <t>PERIODO</t>
  </si>
  <si>
    <t>SOMMA</t>
  </si>
  <si>
    <t>SERIE 1</t>
  </si>
  <si>
    <t>SERIE 2</t>
  </si>
  <si>
    <t>SERIE 3</t>
  </si>
  <si>
    <t>SERIE 4</t>
  </si>
  <si>
    <t>SERIE 5</t>
  </si>
  <si>
    <t>ETICHETTA 1</t>
  </si>
  <si>
    <t>ETICHETTA 2</t>
  </si>
  <si>
    <t>ETICHETTA 3</t>
  </si>
  <si>
    <t>ETICHETTA 4</t>
  </si>
  <si>
    <t>ETICHETTA 5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</si>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</sst>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0" fontId="2" fillId="4" borderId="0" xfId="0" applyFont="1" applyFill="1"/>
    <xf numFmtId="10" fontId="2" fillId="0" borderId="0" xfId="0" applyNumberFormat="1" applyFont="1"/>
    <xf numFmtId="44" fontId="6" fillId="6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indent="1"/>
    </xf>
    <xf numFmtId="44" fontId="8" fillId="4" borderId="0" xfId="0" applyNumberFormat="1" applyFont="1" applyFill="1" applyAlignment="1">
      <alignment horizontal="right" vertical="center" indent="1"/>
    </xf>
    <xf numFmtId="44" fontId="6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44" fontId="6" fillId="3" borderId="1" xfId="0" applyNumberFormat="1" applyFont="1" applyFill="1" applyBorder="1" applyAlignment="1">
      <alignment horizontal="right" vertical="center" indent="1"/>
    </xf>
    <xf numFmtId="0" fontId="7" fillId="8" borderId="1" xfId="0" applyFont="1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44" fontId="6" fillId="0" borderId="1" xfId="0" applyNumberFormat="1" applyFont="1" applyBorder="1" applyAlignment="1">
      <alignment horizontal="right" vertical="center" indent="1"/>
    </xf>
    <xf numFmtId="44" fontId="6" fillId="9" borderId="1" xfId="0" applyNumberFormat="1" applyFont="1" applyFill="1" applyBorder="1" applyAlignment="1">
      <alignment horizontal="right" vertical="center" indent="1"/>
    </xf>
    <xf numFmtId="0" fontId="7" fillId="10" borderId="0" xfId="0" applyFont="1" applyFill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10" fontId="6" fillId="0" borderId="1" xfId="1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9" fontId="6" fillId="0" borderId="1" xfId="1" applyFont="1" applyFill="1" applyBorder="1" applyAlignment="1">
      <alignment horizontal="right" vertical="center" indent="1"/>
    </xf>
    <xf numFmtId="44" fontId="8" fillId="11" borderId="1" xfId="0" applyNumberFormat="1" applyFont="1" applyFill="1" applyBorder="1" applyAlignment="1">
      <alignment horizontal="right" vertical="center" indent="1"/>
    </xf>
    <xf numFmtId="44" fontId="8" fillId="10" borderId="1" xfId="0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lef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0" fontId="8" fillId="7" borderId="1" xfId="1" applyNumberFormat="1" applyFont="1" applyFill="1" applyBorder="1" applyAlignment="1">
      <alignment horizontal="right" vertical="center" indent="1"/>
    </xf>
    <xf numFmtId="0" fontId="13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289C43E9-CAAC-1E4B-B9E2-830A9BEE003A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2&amp;utm_language=IT&amp;utm_source=template-excel&amp;utm_medium=content&amp;utm_campaign=ic-NPV+and+IRR+Calculations-excel-37942-it&amp;lpa=ic+NPV+and+IRR+Calculations+excel+379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127000</xdr:colOff>
      <xdr:row>0</xdr:row>
      <xdr:rowOff>50800</xdr:rowOff>
    </xdr:from>
    <xdr:to>
      <xdr:col>13</xdr:col>
      <xdr:colOff>12700</xdr:colOff>
      <xdr:row>0</xdr:row>
      <xdr:rowOff>437743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0C2DAC-27C5-8249-B8D3-A08855C27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50800"/>
          <a:ext cx="3695700" cy="3869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NPV+and+IRR+Calculations-excel-37942-it&amp;lpa=ic+NPV+and+IRR+Calculations+excel+3794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41BF-2DA9-4E2F-81E8-3ABBC1C855EA}">
  <sheetPr codeName="Sheet2">
    <tabColor theme="3"/>
  </sheetPr>
  <dimension ref="A1:M72"/>
  <sheetViews>
    <sheetView showGridLines="0" tabSelected="1" zoomScaleNormal="100" workbookViewId="0">
      <pane ySplit="8" topLeftCell="A9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4" style="9" customWidth="1"/>
    <col min="3" max="3" width="25.6640625" style="1" customWidth="1"/>
    <col min="4" max="8" width="14.83203125" style="1" customWidth="1"/>
    <col min="9" max="12" width="16.5" style="1" customWidth="1"/>
    <col min="13" max="13" width="17" style="1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15" t="s">
        <v>3</v>
      </c>
      <c r="D1" s="3"/>
    </row>
    <row r="2" spans="1:13" customFormat="1" ht="20" customHeight="1">
      <c r="A2" s="1"/>
      <c r="B2" s="9"/>
      <c r="C2" s="23" t="s">
        <v>4</v>
      </c>
      <c r="D2" s="24">
        <v>0.06</v>
      </c>
      <c r="L2" s="1"/>
      <c r="M2" s="22" t="s">
        <v>5</v>
      </c>
    </row>
    <row r="3" spans="1:13" s="2" customFormat="1" ht="20" customHeight="1">
      <c r="B3" s="13"/>
      <c r="C3" s="23" t="s">
        <v>5</v>
      </c>
      <c r="D3" s="25" t="s">
        <v>6</v>
      </c>
      <c r="E3" s="25" t="s">
        <v>7</v>
      </c>
      <c r="F3" s="25" t="s">
        <v>8</v>
      </c>
      <c r="G3" s="25" t="s">
        <v>6</v>
      </c>
      <c r="H3" s="25" t="s">
        <v>6</v>
      </c>
      <c r="I3" s="13"/>
      <c r="J3" s="13"/>
      <c r="K3" s="13"/>
      <c r="M3" s="29" t="s">
        <v>6</v>
      </c>
    </row>
    <row r="4" spans="1:13" s="2" customFormat="1" ht="20" customHeight="1">
      <c r="B4" s="13"/>
      <c r="C4" s="23" t="s">
        <v>9</v>
      </c>
      <c r="D4" s="25">
        <v>100</v>
      </c>
      <c r="E4" s="25">
        <v>100</v>
      </c>
      <c r="F4" s="25">
        <v>100</v>
      </c>
      <c r="G4" s="25">
        <v>100</v>
      </c>
      <c r="H4" s="25">
        <v>0</v>
      </c>
      <c r="I4" s="13"/>
      <c r="J4" s="13"/>
      <c r="K4" s="13"/>
      <c r="M4" s="29" t="s">
        <v>7</v>
      </c>
    </row>
    <row r="5" spans="1:13" s="2" customFormat="1" ht="20" customHeight="1">
      <c r="B5" s="13"/>
      <c r="C5" s="23" t="s">
        <v>10</v>
      </c>
      <c r="D5" s="26">
        <v>0</v>
      </c>
      <c r="E5" s="26">
        <v>0</v>
      </c>
      <c r="F5" s="26">
        <v>0.05</v>
      </c>
      <c r="G5" s="26">
        <v>0.05</v>
      </c>
      <c r="H5" s="26">
        <v>0</v>
      </c>
      <c r="I5" s="13"/>
      <c r="J5" s="13"/>
      <c r="K5" s="13"/>
      <c r="M5" s="29" t="s">
        <v>11</v>
      </c>
    </row>
    <row r="6" spans="1:13" s="2" customFormat="1" ht="20" customHeight="1">
      <c r="B6" s="13"/>
      <c r="C6" s="23" t="s">
        <v>12</v>
      </c>
      <c r="D6" s="25">
        <v>10</v>
      </c>
      <c r="E6" s="25">
        <v>20</v>
      </c>
      <c r="F6" s="25">
        <v>5</v>
      </c>
      <c r="G6" s="25">
        <v>10</v>
      </c>
      <c r="H6" s="25">
        <v>0</v>
      </c>
      <c r="I6" s="13"/>
      <c r="J6" s="13"/>
      <c r="K6" s="13"/>
      <c r="M6" s="29" t="s">
        <v>8</v>
      </c>
    </row>
    <row r="7" spans="1:13" customFormat="1" ht="14" customHeight="1">
      <c r="A7" s="1"/>
      <c r="B7" s="3"/>
      <c r="C7" s="3"/>
      <c r="D7" s="3"/>
    </row>
    <row r="8" spans="1:13" s="2" customFormat="1" ht="20" customHeight="1">
      <c r="B8" s="17" t="s">
        <v>13</v>
      </c>
      <c r="C8" s="18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</row>
    <row r="9" spans="1:13" ht="18" customHeight="1">
      <c r="B9" s="10">
        <v>0</v>
      </c>
      <c r="C9" s="27">
        <f>SUM(D9:M9)</f>
        <v>-150000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-40000</v>
      </c>
      <c r="K9" s="8">
        <v>-40000</v>
      </c>
      <c r="L9" s="8">
        <v>-70000</v>
      </c>
      <c r="M9" s="8"/>
    </row>
    <row r="10" spans="1:13" ht="18" customHeight="1">
      <c r="B10" s="19">
        <v>1</v>
      </c>
      <c r="C10" s="28">
        <f t="shared" ref="C10:C49" si="0">SUM(D10:M10)</f>
        <v>18205</v>
      </c>
      <c r="D10" s="20">
        <f>IF($B10&lt;=D$6,IF(D$3="none",0,IF(D$3="Uniform (A)",D$4,IF(D$3="Gradient (G)",D$4*($B10-1),IF(D$3="Exp Grad",D$4*(1+D$5)^$B10,"n/a")))),0)</f>
        <v>0</v>
      </c>
      <c r="E10" s="20">
        <f t="shared" ref="E10:H25" si="1">IF($B10&lt;=E$6,IF(E$3="none",0,IF(E$3="Uniform (A)",E$4,IF(E$3="Gradient (G)",E$4*($B10-1),IF(E$3="Exp Grad",E$4*(1+E$5)^$B10,"n/a")))),0)</f>
        <v>100</v>
      </c>
      <c r="F10" s="20">
        <f t="shared" si="1"/>
        <v>105</v>
      </c>
      <c r="G10" s="20">
        <f t="shared" si="1"/>
        <v>0</v>
      </c>
      <c r="H10" s="20">
        <f t="shared" si="1"/>
        <v>0</v>
      </c>
      <c r="I10" s="21">
        <v>-10000</v>
      </c>
      <c r="J10" s="21">
        <v>8000</v>
      </c>
      <c r="K10" s="21">
        <v>8000</v>
      </c>
      <c r="L10" s="21">
        <v>12000</v>
      </c>
      <c r="M10" s="21">
        <v>0</v>
      </c>
    </row>
    <row r="11" spans="1:13" ht="18" customHeight="1">
      <c r="B11" s="10">
        <v>2</v>
      </c>
      <c r="C11" s="27">
        <f t="shared" si="0"/>
        <v>36610.25</v>
      </c>
      <c r="D11" s="16">
        <f>IF($B11&lt;=D$6,IF(D$3="none",0,IF(D$3="Uniform (A)",D$4,IF(D$3="Gradient (G)",D$4*($B11-1),IF(D$3="Exp Grad",D$4*(1+D$5)^$B11,"n/a")))),0)</f>
        <v>0</v>
      </c>
      <c r="E11" s="16">
        <f t="shared" si="1"/>
        <v>100</v>
      </c>
      <c r="F11" s="16">
        <f t="shared" si="1"/>
        <v>110.25</v>
      </c>
      <c r="G11" s="16">
        <f t="shared" si="1"/>
        <v>0</v>
      </c>
      <c r="H11" s="16">
        <f t="shared" si="1"/>
        <v>0</v>
      </c>
      <c r="I11" s="8">
        <v>3000</v>
      </c>
      <c r="J11" s="8">
        <v>9200</v>
      </c>
      <c r="K11" s="8">
        <v>9200</v>
      </c>
      <c r="L11" s="8">
        <v>15000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42415.762499999997</v>
      </c>
      <c r="D12" s="20">
        <f t="shared" ref="D12:H27" si="3">IF($B12&lt;=D$6,IF(D$3="none",0,IF(D$3="Uniform (A)",D$4,IF(D$3="Gradient (G)",D$4*($B12-1),IF(D$3="Exp Grad",D$4*(1+D$5)^$B12,"n/a")))),0)</f>
        <v>0</v>
      </c>
      <c r="E12" s="20">
        <f t="shared" si="1"/>
        <v>100</v>
      </c>
      <c r="F12" s="20">
        <f t="shared" si="1"/>
        <v>115.76250000000002</v>
      </c>
      <c r="G12" s="20">
        <f t="shared" si="1"/>
        <v>0</v>
      </c>
      <c r="H12" s="20">
        <f t="shared" si="1"/>
        <v>0</v>
      </c>
      <c r="I12" s="21">
        <v>4200</v>
      </c>
      <c r="J12" s="21">
        <v>10000</v>
      </c>
      <c r="K12" s="21">
        <v>10000</v>
      </c>
      <c r="L12" s="21">
        <v>18000</v>
      </c>
      <c r="M12" s="21">
        <v>0</v>
      </c>
    </row>
    <row r="13" spans="1:13" ht="18" customHeight="1">
      <c r="B13" s="10">
        <v>4</v>
      </c>
      <c r="C13" s="27">
        <f t="shared" si="2"/>
        <v>52021.550625000003</v>
      </c>
      <c r="D13" s="16">
        <f t="shared" si="3"/>
        <v>0</v>
      </c>
      <c r="E13" s="16">
        <f t="shared" si="1"/>
        <v>100</v>
      </c>
      <c r="F13" s="16">
        <f t="shared" si="1"/>
        <v>121.550625</v>
      </c>
      <c r="G13" s="16">
        <f t="shared" si="1"/>
        <v>0</v>
      </c>
      <c r="H13" s="16">
        <f t="shared" si="1"/>
        <v>0</v>
      </c>
      <c r="I13" s="8">
        <v>6800</v>
      </c>
      <c r="J13" s="8">
        <v>12000</v>
      </c>
      <c r="K13" s="8">
        <v>12000</v>
      </c>
      <c r="L13" s="8">
        <v>21000</v>
      </c>
      <c r="M13" s="8">
        <v>0</v>
      </c>
    </row>
    <row r="14" spans="1:13" ht="18" customHeight="1">
      <c r="B14" s="19">
        <v>5</v>
      </c>
      <c r="C14" s="28">
        <f t="shared" si="2"/>
        <v>55227.628156250001</v>
      </c>
      <c r="D14" s="20">
        <f t="shared" si="3"/>
        <v>0</v>
      </c>
      <c r="E14" s="20">
        <f t="shared" si="1"/>
        <v>100</v>
      </c>
      <c r="F14" s="20">
        <f t="shared" si="1"/>
        <v>127.62815625000002</v>
      </c>
      <c r="G14" s="20">
        <f t="shared" si="1"/>
        <v>0</v>
      </c>
      <c r="H14" s="20">
        <f t="shared" si="1"/>
        <v>0</v>
      </c>
      <c r="I14" s="21">
        <v>0</v>
      </c>
      <c r="J14" s="21">
        <v>14500</v>
      </c>
      <c r="K14" s="21">
        <v>14500</v>
      </c>
      <c r="L14" s="21">
        <v>26000</v>
      </c>
      <c r="M14" s="21">
        <v>0</v>
      </c>
    </row>
    <row r="15" spans="1:13" ht="18" customHeight="1">
      <c r="B15" s="10">
        <v>6</v>
      </c>
      <c r="C15" s="27">
        <f t="shared" si="2"/>
        <v>-8900</v>
      </c>
      <c r="D15" s="16">
        <f t="shared" si="3"/>
        <v>0</v>
      </c>
      <c r="E15" s="16">
        <f t="shared" si="1"/>
        <v>100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8">
        <v>0</v>
      </c>
      <c r="J15" s="8">
        <v>0</v>
      </c>
      <c r="K15" s="8">
        <v>-9000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100</v>
      </c>
      <c r="D16" s="20">
        <f t="shared" si="3"/>
        <v>0</v>
      </c>
      <c r="E16" s="20">
        <f t="shared" si="1"/>
        <v>100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100</v>
      </c>
      <c r="D17" s="16">
        <f t="shared" si="3"/>
        <v>0</v>
      </c>
      <c r="E17" s="16">
        <f t="shared" si="1"/>
        <v>100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100</v>
      </c>
      <c r="D18" s="20">
        <f t="shared" si="3"/>
        <v>0</v>
      </c>
      <c r="E18" s="20">
        <f t="shared" si="1"/>
        <v>100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100</v>
      </c>
      <c r="D19" s="16">
        <f t="shared" si="3"/>
        <v>0</v>
      </c>
      <c r="E19" s="16">
        <f t="shared" si="1"/>
        <v>100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100</v>
      </c>
      <c r="D20" s="20">
        <f t="shared" si="3"/>
        <v>0</v>
      </c>
      <c r="E20" s="20">
        <f t="shared" si="1"/>
        <v>100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100</v>
      </c>
      <c r="D21" s="16">
        <f t="shared" si="3"/>
        <v>0</v>
      </c>
      <c r="E21" s="16">
        <f t="shared" si="1"/>
        <v>100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100</v>
      </c>
      <c r="D22" s="20">
        <f t="shared" si="3"/>
        <v>0</v>
      </c>
      <c r="E22" s="20">
        <f t="shared" si="1"/>
        <v>100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100</v>
      </c>
      <c r="D23" s="16">
        <f t="shared" si="3"/>
        <v>0</v>
      </c>
      <c r="E23" s="16">
        <f t="shared" si="1"/>
        <v>100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100</v>
      </c>
      <c r="D24" s="20">
        <f t="shared" si="3"/>
        <v>0</v>
      </c>
      <c r="E24" s="20">
        <f t="shared" si="1"/>
        <v>100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100</v>
      </c>
      <c r="D25" s="16">
        <f t="shared" si="3"/>
        <v>0</v>
      </c>
      <c r="E25" s="16">
        <f t="shared" si="1"/>
        <v>100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100</v>
      </c>
      <c r="D26" s="20">
        <f t="shared" si="3"/>
        <v>0</v>
      </c>
      <c r="E26" s="20">
        <f t="shared" si="3"/>
        <v>100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100</v>
      </c>
      <c r="D27" s="16">
        <f t="shared" si="3"/>
        <v>0</v>
      </c>
      <c r="E27" s="16">
        <f t="shared" si="3"/>
        <v>100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100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>
        <f t="shared" si="4"/>
        <v>100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100</v>
      </c>
      <c r="D29" s="16">
        <f t="shared" si="4"/>
        <v>0</v>
      </c>
      <c r="E29" s="16">
        <f t="shared" si="4"/>
        <v>100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0</v>
      </c>
      <c r="D51" s="30">
        <f t="shared" ref="D51:M51" si="5">D9+NPV($D$2,D10:D49)</f>
        <v>0</v>
      </c>
      <c r="E51" s="30">
        <f t="shared" si="5"/>
        <v>1146.9921218565253</v>
      </c>
      <c r="F51" s="30">
        <f t="shared" si="5"/>
        <v>486.02580120794124</v>
      </c>
      <c r="G51" s="30">
        <f t="shared" si="5"/>
        <v>0</v>
      </c>
      <c r="H51" s="30">
        <f t="shared" si="5"/>
        <v>0</v>
      </c>
      <c r="I51" s="27">
        <f t="shared" si="5"/>
        <v>2148.6649546459817</v>
      </c>
      <c r="J51" s="27">
        <f t="shared" si="5"/>
        <v>4471.6973551888514</v>
      </c>
      <c r="K51" s="27">
        <f t="shared" si="5"/>
        <v>-1872.9475087682367</v>
      </c>
      <c r="L51" s="27">
        <f t="shared" si="5"/>
        <v>5846.5278342920647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1</v>
      </c>
      <c r="I52" s="31">
        <f>IFERROR(IRR(I9:I49,0.1),"-")</f>
        <v>0.16340560068898924</v>
      </c>
      <c r="J52" s="31">
        <f t="shared" ref="J52:L52" si="6">IFERROR(IRR(J9:J49,0.1),"-")</f>
        <v>9.6345417994197824E-2</v>
      </c>
      <c r="K52" s="31">
        <f t="shared" si="6"/>
        <v>4.1440062682112755E-2</v>
      </c>
      <c r="L52" s="31">
        <f t="shared" si="6"/>
        <v>8.663094803652216E-2</v>
      </c>
      <c r="M52" s="31" t="str">
        <f>IFERROR(IRR(M9:M49,0.1),"")</f>
        <v/>
      </c>
    </row>
    <row r="53" spans="2:13" ht="18" customHeight="1"/>
    <row r="54" spans="2:13" ht="50" customHeight="1">
      <c r="B54" s="32" t="s">
        <v>25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/>
    <row r="67" spans="9:9" ht="18" customHeight="1">
      <c r="I67" s="7"/>
    </row>
    <row r="68" spans="9:9" ht="34" customHeight="1"/>
    <row r="69" spans="9:9" ht="18" customHeight="1"/>
    <row r="70" spans="9:9" ht="18" customHeight="1"/>
    <row r="71" spans="9:9" ht="18" customHeight="1"/>
    <row r="72" spans="9:9" ht="18" customHeight="1"/>
  </sheetData>
  <mergeCells count="1">
    <mergeCell ref="B54:M54"/>
  </mergeCells>
  <phoneticPr fontId="12" type="noConversion"/>
  <dataValidations count="1">
    <dataValidation type="list" allowBlank="1" showInputMessage="1" showErrorMessage="1" sqref="D3:H3" xr:uid="{4A47B814-6F52-43F6-A2D2-48300B5049E7}">
      <formula1>$M$3:$M$6</formula1>
    </dataValidation>
  </dataValidations>
  <hyperlinks>
    <hyperlink ref="B54:M54" r:id="rId1" display="CLICCA QUI PER CREARE IN SMARTSHEET" xr:uid="{465C5F86-F31D-4524-9617-5EED4414F6D9}"/>
  </hyperlinks>
  <pageMargins left="0.7" right="0.7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6FE1-7D31-BC46-8268-168213B12F06}">
  <sheetPr>
    <tabColor theme="3" tint="0.39997558519241921"/>
  </sheetPr>
  <dimension ref="A1:M71"/>
  <sheetViews>
    <sheetView showGridLines="0" zoomScaleNormal="100" workbookViewId="0">
      <selection activeCell="I16" sqref="I16"/>
    </sheetView>
  </sheetViews>
  <sheetFormatPr baseColWidth="10" defaultColWidth="10.83203125" defaultRowHeight="16"/>
  <cols>
    <col min="1" max="1" width="3.33203125" style="1" customWidth="1"/>
    <col min="2" max="2" width="12.83203125" style="9" customWidth="1"/>
    <col min="3" max="3" width="21.6640625" style="1" customWidth="1"/>
    <col min="4" max="8" width="14.83203125" style="1" customWidth="1"/>
    <col min="9" max="12" width="15.83203125" style="1" customWidth="1"/>
    <col min="13" max="13" width="17.6640625" style="1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15" t="s">
        <v>3</v>
      </c>
      <c r="D1" s="3"/>
    </row>
    <row r="2" spans="1:13" customFormat="1" ht="20" customHeight="1">
      <c r="A2" s="1"/>
      <c r="B2" s="9"/>
      <c r="C2" s="23" t="s">
        <v>4</v>
      </c>
      <c r="D2" s="24">
        <v>0</v>
      </c>
      <c r="L2" s="1"/>
      <c r="M2" s="22" t="s">
        <v>5</v>
      </c>
    </row>
    <row r="3" spans="1:13" s="2" customFormat="1" ht="20" customHeight="1">
      <c r="B3" s="13"/>
      <c r="C3" s="23" t="s">
        <v>5</v>
      </c>
      <c r="D3" s="25" t="s">
        <v>6</v>
      </c>
      <c r="E3" s="25" t="s">
        <v>6</v>
      </c>
      <c r="F3" s="25" t="s">
        <v>6</v>
      </c>
      <c r="G3" s="25" t="s">
        <v>6</v>
      </c>
      <c r="H3" s="25" t="s">
        <v>6</v>
      </c>
      <c r="I3" s="13"/>
      <c r="J3" s="13"/>
      <c r="K3" s="13"/>
      <c r="M3" s="29" t="s">
        <v>6</v>
      </c>
    </row>
    <row r="4" spans="1:13" s="2" customFormat="1" ht="20" customHeight="1">
      <c r="B4" s="13"/>
      <c r="C4" s="23" t="s">
        <v>9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13"/>
      <c r="J4" s="13"/>
      <c r="K4" s="13"/>
      <c r="M4" s="29" t="s">
        <v>7</v>
      </c>
    </row>
    <row r="5" spans="1:13" s="2" customFormat="1" ht="20" customHeight="1">
      <c r="B5" s="13"/>
      <c r="C5" s="23" t="s">
        <v>10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13"/>
      <c r="J5" s="13"/>
      <c r="K5" s="13"/>
      <c r="M5" s="29" t="s">
        <v>11</v>
      </c>
    </row>
    <row r="6" spans="1:13" s="2" customFormat="1" ht="20" customHeight="1">
      <c r="B6" s="13"/>
      <c r="C6" s="23" t="s">
        <v>12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13"/>
      <c r="J6" s="13"/>
      <c r="K6" s="13"/>
      <c r="M6" s="29" t="s">
        <v>8</v>
      </c>
    </row>
    <row r="7" spans="1:13" customFormat="1" ht="14" customHeight="1">
      <c r="A7" s="1"/>
      <c r="B7" s="3"/>
      <c r="C7" s="3"/>
      <c r="D7" s="3"/>
    </row>
    <row r="8" spans="1:13" s="2" customFormat="1" ht="20" customHeight="1">
      <c r="B8" s="17" t="s">
        <v>13</v>
      </c>
      <c r="C8" s="18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</row>
    <row r="9" spans="1:13" ht="18" customHeight="1">
      <c r="B9" s="10">
        <v>0</v>
      </c>
      <c r="C9" s="27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B10" s="19">
        <v>1</v>
      </c>
      <c r="C10" s="28">
        <f t="shared" ref="C10:C49" si="0">SUM(D10:M10)</f>
        <v>0</v>
      </c>
      <c r="D10" s="20">
        <f>IF($B10&lt;=D$6,IF(D$3="none",0,IF(D$3="Uniform (A)",D$4,IF(D$3="Gradient (G)",D$4*($B10-1),IF(D$3="Exp Grad",D$4*(1+D$5)^$B10,"n/a")))),0)</f>
        <v>0</v>
      </c>
      <c r="E10" s="20">
        <f t="shared" ref="E10:H25" si="1">IF($B10&lt;=E$6,IF(E$3="none",0,IF(E$3="Uniform (A)",E$4,IF(E$3="Gradient (G)",E$4*($B10-1),IF(E$3="Exp Grad",E$4*(1+E$5)^$B10,"n/a")))),0)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18" customHeight="1">
      <c r="B11" s="10">
        <v>2</v>
      </c>
      <c r="C11" s="27">
        <f t="shared" si="0"/>
        <v>0</v>
      </c>
      <c r="D11" s="16">
        <f>IF($B11&lt;=D$6,IF(D$3="none",0,IF(D$3="Uniform (A)",D$4,IF(D$3="Gradient (G)",D$4*($B11-1),IF(D$3="Exp Grad",D$4*(1+D$5)^$B11,"n/a")))),0)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0</v>
      </c>
      <c r="D12" s="20">
        <f t="shared" ref="D12:H27" si="3">IF($B12&lt;=D$6,IF(D$3="none",0,IF(D$3="Uniform (A)",D$4,IF(D$3="Gradient (G)",D$4*($B12-1),IF(D$3="Exp Grad",D$4*(1+D$5)^$B12,"n/a")))),0)</f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8" customHeight="1">
      <c r="B13" s="10">
        <v>4</v>
      </c>
      <c r="C13" s="27">
        <f t="shared" si="2"/>
        <v>0</v>
      </c>
      <c r="D13" s="16">
        <f t="shared" si="3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B14" s="19">
        <v>5</v>
      </c>
      <c r="C14" s="28">
        <f t="shared" si="2"/>
        <v>0</v>
      </c>
      <c r="D14" s="20">
        <f t="shared" si="3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18" customHeight="1">
      <c r="B15" s="10">
        <v>6</v>
      </c>
      <c r="C15" s="27">
        <f t="shared" si="2"/>
        <v>0</v>
      </c>
      <c r="D15" s="16">
        <f t="shared" si="3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0</v>
      </c>
      <c r="D16" s="20">
        <f t="shared" si="3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0</v>
      </c>
      <c r="D17" s="16">
        <f t="shared" si="3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0</v>
      </c>
      <c r="D18" s="20">
        <f t="shared" si="3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0</v>
      </c>
      <c r="D19" s="16">
        <f t="shared" si="3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0</v>
      </c>
      <c r="D20" s="20">
        <f t="shared" si="3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0</v>
      </c>
      <c r="D21" s="16">
        <f t="shared" si="3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0</v>
      </c>
      <c r="D22" s="20">
        <f t="shared" si="3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0</v>
      </c>
      <c r="D23" s="16">
        <f t="shared" si="3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0</v>
      </c>
      <c r="D24" s="20">
        <f t="shared" si="3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0</v>
      </c>
      <c r="D25" s="16">
        <f t="shared" si="3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0</v>
      </c>
      <c r="D51" s="30">
        <f t="shared" ref="D51:M51" si="5">D9+NPV($D$2,D10:D49)</f>
        <v>0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27">
        <f t="shared" si="5"/>
        <v>0</v>
      </c>
      <c r="J51" s="27">
        <f t="shared" si="5"/>
        <v>0</v>
      </c>
      <c r="K51" s="27">
        <f t="shared" si="5"/>
        <v>0</v>
      </c>
      <c r="L51" s="27">
        <f t="shared" si="5"/>
        <v>0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1</v>
      </c>
      <c r="I52" s="31" t="str">
        <f>IFERROR(IRR(I9:I49,0.1),"-")</f>
        <v>-</v>
      </c>
      <c r="J52" s="31" t="str">
        <f t="shared" ref="J52:L52" si="6">IFERROR(IRR(J9:J49,0.1),"-")</f>
        <v>-</v>
      </c>
      <c r="K52" s="31" t="str">
        <f t="shared" si="6"/>
        <v>-</v>
      </c>
      <c r="L52" s="31" t="str">
        <f t="shared" si="6"/>
        <v>-</v>
      </c>
      <c r="M52" s="31" t="str">
        <f>IFERROR(IRR(M9:M49,0.1),"")</f>
        <v/>
      </c>
    </row>
    <row r="53" spans="2:13" ht="18" customHeight="1"/>
    <row r="54" spans="2:13" ht="18" customHeight="1"/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>
      <c r="I66" s="7"/>
    </row>
    <row r="67" spans="9:9" ht="34" customHeight="1"/>
    <row r="68" spans="9:9" ht="18" customHeight="1"/>
    <row r="69" spans="9:9" ht="18" customHeight="1"/>
    <row r="70" spans="9:9" ht="18" customHeight="1"/>
    <row r="71" spans="9:9" ht="18" customHeight="1"/>
  </sheetData>
  <phoneticPr fontId="12" type="noConversion"/>
  <dataValidations count="1">
    <dataValidation type="list" allowBlank="1" showInputMessage="1" showErrorMessage="1" sqref="D3:H3" xr:uid="{B427AB43-0604-104E-A7BE-17E9121F153B}">
      <formula1>$M$3:$M$6</formula1>
    </dataValidation>
  </dataValidations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FA3-BAE5-964F-BB65-A8E2FC8C5522}">
  <sheetPr codeName="Sheet7"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7.75" customHeight="1">
      <c r="B2" s="5" t="s">
        <v>2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NPV-IRR</vt:lpstr>
      <vt:lpstr>NPV-IRR - VUOTO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2024-02-21T18:05:52Z</dcterms:modified>
</cp:coreProperties>
</file>