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sales-pipeline-template/"/>
    </mc:Choice>
  </mc:AlternateContent>
  <xr:revisionPtr revIDLastSave="5" documentId="13_ncr:1_{B5696300-568E-449B-8E5D-A063D2D6CEAB}" xr6:coauthVersionLast="47" xr6:coauthVersionMax="47" xr10:uidLastSave="{B0B3DB1C-69D2-44CD-A7D2-34F276C6F1AB}"/>
  <bookViews>
    <workbookView xWindow="-120" yWindow="-120" windowWidth="20730" windowHeight="11160" tabRatio="500" xr2:uid="{00000000-000D-0000-FFFF-FFFF00000000}"/>
  </bookViews>
  <sheets>
    <sheet name="Vorlage für Vertriebs-Dashboard" sheetId="13" r:id="rId1"/>
    <sheet name="Leads" sheetId="12" r:id="rId2"/>
    <sheet name="Chancen" sheetId="5" r:id="rId3"/>
    <sheet name="– Haftungsausschluss –" sheetId="10" r:id="rId4"/>
  </sheets>
  <externalReferences>
    <externalReference r:id="rId5"/>
  </externalReferenc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E27" i="5"/>
  <c r="D27" i="5"/>
  <c r="B27" i="5"/>
  <c r="B28" i="12"/>
  <c r="B10" i="13"/>
  <c r="C42" i="5"/>
  <c r="C41" i="5"/>
  <c r="C40" i="5"/>
  <c r="C39" i="5"/>
  <c r="C38" i="5"/>
  <c r="C35" i="5"/>
  <c r="C34" i="5"/>
  <c r="F33" i="5"/>
  <c r="C33" i="5"/>
  <c r="F32" i="5"/>
  <c r="C32" i="5"/>
  <c r="F31" i="5"/>
  <c r="C31" i="5"/>
  <c r="C41" i="12"/>
  <c r="C40" i="12"/>
  <c r="C39" i="12"/>
  <c r="C38" i="12"/>
  <c r="C37" i="12"/>
  <c r="C36" i="12"/>
  <c r="C35" i="12"/>
  <c r="F34" i="12"/>
  <c r="C34" i="12"/>
  <c r="F33" i="12"/>
  <c r="C33" i="12"/>
  <c r="F32" i="12"/>
  <c r="C32" i="12"/>
  <c r="B14" i="13"/>
  <c r="B5" i="13"/>
</calcChain>
</file>

<file path=xl/sharedStrings.xml><?xml version="1.0" encoding="utf-8"?>
<sst xmlns="http://schemas.openxmlformats.org/spreadsheetml/2006/main" count="201" uniqueCount="97">
  <si>
    <t>LEADS</t>
  </si>
  <si>
    <t>LEAD</t>
  </si>
  <si>
    <t>WEBSITE</t>
  </si>
  <si>
    <t>Social Media</t>
  </si>
  <si>
    <t>Cold Call</t>
  </si>
  <si>
    <t>Deal 1</t>
  </si>
  <si>
    <t>Deal 2</t>
  </si>
  <si>
    <t>Deal 3</t>
  </si>
  <si>
    <t>Deal 4</t>
  </si>
  <si>
    <t>Deal 5</t>
  </si>
  <si>
    <t>Deal 6</t>
  </si>
  <si>
    <t>Deal 7</t>
  </si>
  <si>
    <t>Deal 8</t>
  </si>
  <si>
    <t>Deal 9</t>
  </si>
  <si>
    <t>Deal 10</t>
  </si>
  <si>
    <t>VORLAGE FÜR VERTRIEBS-DASHBOARD</t>
  </si>
  <si>
    <t>VERTRIEBS-DASHBOARD</t>
  </si>
  <si>
    <t>GESAMT</t>
  </si>
  <si>
    <t>LEAD-QUELLE</t>
  </si>
  <si>
    <t>LEADS NACH STATUS</t>
  </si>
  <si>
    <t>CHANCEN</t>
  </si>
  <si>
    <t>DEALS NACH PHASE</t>
  </si>
  <si>
    <t>DEALS NACH STATUS</t>
  </si>
  <si>
    <t>POTENZIELLER GESAMTUMSATZ</t>
  </si>
  <si>
    <t>POTENZIELLER UMSATZ NACH PHASE</t>
  </si>
  <si>
    <t>KLICKEN SIE HIER ZUR ERSTELLUNG IN SMARTSHEET</t>
  </si>
  <si>
    <t>KONTAKTINFORMATIONEN</t>
  </si>
  <si>
    <t>ZUSÄTZLICHE INFORMATIONEN</t>
  </si>
  <si>
    <t>NAME DES UNTERNEHMENS</t>
  </si>
  <si>
    <t>KONTAKTNAME</t>
  </si>
  <si>
    <t>BERUFSBEZEICHNUNG</t>
  </si>
  <si>
    <t>DATUM DES LETZTEN KONTAKTS</t>
  </si>
  <si>
    <t>DATUM DES NÄCHSTEN KONTAKTS</t>
  </si>
  <si>
    <t>LEAD-STATUS</t>
  </si>
  <si>
    <t>NÄCHSTE AKTION</t>
  </si>
  <si>
    <t>E-MAIL-ADRESSE</t>
  </si>
  <si>
    <t>TELEFON</t>
  </si>
  <si>
    <t>POSTANSCHRIFT</t>
  </si>
  <si>
    <t>STADT</t>
  </si>
  <si>
    <t>STATUS</t>
  </si>
  <si>
    <t>PLZ</t>
  </si>
  <si>
    <t>LAND</t>
  </si>
  <si>
    <t>ANMERKUNGEN</t>
  </si>
  <si>
    <t>Lead 1</t>
  </si>
  <si>
    <t>OFFEN</t>
  </si>
  <si>
    <t>Lead 2</t>
  </si>
  <si>
    <t>E-Mail-Marketing</t>
  </si>
  <si>
    <t>VERLOREN</t>
  </si>
  <si>
    <t>Lead 3</t>
  </si>
  <si>
    <t>Organische Suche</t>
  </si>
  <si>
    <t>GEWONNEN</t>
  </si>
  <si>
    <t>Lead 4</t>
  </si>
  <si>
    <t>Social Media bezahlt</t>
  </si>
  <si>
    <t>Lead 5</t>
  </si>
  <si>
    <t>Bezahlte Suchergebnisse</t>
  </si>
  <si>
    <t>Lead 6</t>
  </si>
  <si>
    <t>Empfehlung</t>
  </si>
  <si>
    <t>Lead 7</t>
  </si>
  <si>
    <t>Direkter Traffic</t>
  </si>
  <si>
    <t>Lead 8</t>
  </si>
  <si>
    <t>Offline-Quellen</t>
  </si>
  <si>
    <t>Lead 9</t>
  </si>
  <si>
    <t>Lead 10</t>
  </si>
  <si>
    <t>Sonstiges</t>
  </si>
  <si>
    <t>Lead 11</t>
  </si>
  <si>
    <t>Lead 12</t>
  </si>
  <si>
    <t>Lead 13</t>
  </si>
  <si>
    <t>Lead 14</t>
  </si>
  <si>
    <t>Lead 15</t>
  </si>
  <si>
    <t>Lead 16</t>
  </si>
  <si>
    <t>Lead 17</t>
  </si>
  <si>
    <t>Lead 18</t>
  </si>
  <si>
    <t>Lead 19</t>
  </si>
  <si>
    <t>Lead 20</t>
  </si>
  <si>
    <t>Tabellen unten nicht bearbeiten.</t>
  </si>
  <si>
    <t>ANZAHL LEAD-QUELLEN</t>
  </si>
  <si>
    <t>ANZAHL LEAD-STATUS</t>
  </si>
  <si>
    <t>GESCHÄFT</t>
  </si>
  <si>
    <t>FINANZEN</t>
  </si>
  <si>
    <t>AKTION</t>
  </si>
  <si>
    <t>GESCHÄFTSBEZEICHNUNG</t>
  </si>
  <si>
    <t>UNTERNEHMEN</t>
  </si>
  <si>
    <t>WERT DES GESCHÄFTS</t>
  </si>
  <si>
    <t>WAHRSCHEINLICHKEIT 
GESCHÄFTSABSCHLUSS</t>
  </si>
  <si>
    <t>GEWICHTETE
PROGNOSE</t>
  </si>
  <si>
    <t>GESCHÄFTSPHASE</t>
  </si>
  <si>
    <t>GESCHÄFTSSTATUS</t>
  </si>
  <si>
    <t>ANFANGSDATUM</t>
  </si>
  <si>
    <t>ABSCHLUSSDATUM</t>
  </si>
  <si>
    <t>Angebot</t>
  </si>
  <si>
    <t>Qualifikation</t>
  </si>
  <si>
    <t>Erfolgreich abgeschlossen</t>
  </si>
  <si>
    <t>Verhandlungen</t>
  </si>
  <si>
    <t>Nicht erfolgreich abgeschlossen</t>
  </si>
  <si>
    <t>ANZAHL GESCHÄFTSPHASE</t>
  </si>
  <si>
    <t>ANZAHL GESCHÄFTSSTATUS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</si>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</sst>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B4C6E7"/>
      </left>
      <right/>
      <top style="thin">
        <color theme="0" tint="-0.249977111117893"/>
      </top>
      <bottom style="thin">
        <color rgb="FFB4C6E7"/>
      </bottom>
      <diagonal/>
    </border>
    <border>
      <left/>
      <right style="thin">
        <color theme="0" tint="-0.249977111117893"/>
      </right>
      <top style="thin">
        <color theme="0" tint="-0.249977111117893"/>
      </top>
      <bottom style="thin">
        <color rgb="FFB4C6E7"/>
      </bottom>
      <diagonal/>
    </border>
    <border>
      <left style="thin">
        <color theme="0" tint="-0.249977111117893"/>
      </left>
      <right style="thin">
        <color theme="0" tint="-0.249977111117893"/>
      </right>
      <top style="thin">
        <color theme="0" tint="-0.249977111117893"/>
      </top>
      <bottom style="thin">
        <color rgb="FFB4C6E7"/>
      </bottom>
      <diagonal/>
    </border>
    <border>
      <left style="thin">
        <color theme="0" tint="-0.249977111117893"/>
      </left>
      <right/>
      <top style="thin">
        <color theme="0" tint="-0.249977111117893"/>
      </top>
      <bottom style="thin">
        <color rgb="FFB4C6E7"/>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102">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xf numFmtId="0" fontId="5" fillId="0" borderId="4" xfId="0" applyFont="1" applyBorder="1" applyAlignment="1">
      <alignment vertical="center"/>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5" fillId="0" borderId="4" xfId="0" applyFont="1" applyBorder="1" applyAlignment="1">
      <alignment horizontal="left" vertical="center"/>
    </xf>
    <xf numFmtId="0" fontId="5" fillId="0" borderId="4" xfId="0" applyFont="1" applyBorder="1"/>
    <xf numFmtId="0" fontId="3" fillId="0" borderId="4" xfId="0" applyFont="1" applyBorder="1"/>
    <xf numFmtId="49" fontId="6" fillId="7" borderId="1" xfId="0" applyNumberFormat="1" applyFont="1" applyFill="1" applyBorder="1" applyAlignment="1">
      <alignment horizontal="left" vertical="center" wrapText="1" indent="1"/>
    </xf>
    <xf numFmtId="49" fontId="6" fillId="7" borderId="3"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3" xfId="1" applyNumberFormat="1" applyFont="1" applyFill="1" applyBorder="1" applyAlignment="1">
      <alignment horizontal="center" vertical="center" wrapText="1"/>
    </xf>
    <xf numFmtId="49" fontId="6" fillId="7" borderId="3"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3" xfId="1" applyNumberFormat="1" applyFont="1" applyFill="1" applyBorder="1" applyAlignment="1">
      <alignment horizontal="left" vertical="center" wrapText="1" indent="1"/>
    </xf>
    <xf numFmtId="49" fontId="6" fillId="2" borderId="3" xfId="1" applyNumberFormat="1" applyFont="1" applyFill="1" applyBorder="1" applyAlignment="1">
      <alignment vertical="center" wrapText="1"/>
    </xf>
    <xf numFmtId="0" fontId="13" fillId="0" borderId="0" xfId="0" applyFont="1" applyAlignment="1">
      <alignment horizontal="left" vertical="center"/>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5"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6" fillId="0" borderId="0" xfId="0" applyFont="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0" fontId="15" fillId="0" borderId="6" xfId="0" applyFont="1" applyBorder="1" applyAlignment="1">
      <alignment horizontal="left" vertical="center" wrapText="1"/>
    </xf>
    <xf numFmtId="49" fontId="6" fillId="0" borderId="8" xfId="0" applyNumberFormat="1" applyFont="1" applyBorder="1" applyAlignment="1">
      <alignment horizontal="left" vertical="center" wrapText="1" indent="1"/>
    </xf>
    <xf numFmtId="49" fontId="6" fillId="7" borderId="8" xfId="0" applyNumberFormat="1" applyFont="1" applyFill="1" applyBorder="1" applyAlignment="1">
      <alignment horizontal="left" vertical="center" wrapText="1" indent="1"/>
    </xf>
    <xf numFmtId="49" fontId="6" fillId="7" borderId="9" xfId="0" applyNumberFormat="1" applyFont="1" applyFill="1" applyBorder="1" applyAlignment="1">
      <alignment horizontal="left" vertical="center" wrapText="1" indent="1"/>
    </xf>
    <xf numFmtId="49" fontId="6" fillId="0" borderId="10" xfId="0" applyNumberFormat="1" applyFont="1" applyBorder="1" applyAlignment="1">
      <alignment horizontal="left" vertical="center" wrapText="1" indent="1"/>
    </xf>
    <xf numFmtId="49" fontId="6" fillId="7" borderId="10" xfId="0" applyNumberFormat="1" applyFont="1" applyFill="1" applyBorder="1" applyAlignment="1">
      <alignment horizontal="left" vertical="center" wrapText="1" indent="1"/>
    </xf>
    <xf numFmtId="49" fontId="6" fillId="7" borderId="11" xfId="0" applyNumberFormat="1" applyFont="1" applyFill="1" applyBorder="1" applyAlignment="1">
      <alignment horizontal="left" vertical="center" wrapText="1" indent="1"/>
    </xf>
    <xf numFmtId="0" fontId="7" fillId="4" borderId="12" xfId="0" applyFont="1" applyFill="1" applyBorder="1" applyAlignment="1">
      <alignment horizontal="left" vertical="center" wrapText="1" indent="1"/>
    </xf>
    <xf numFmtId="0" fontId="7" fillId="4" borderId="13" xfId="0" applyFont="1" applyFill="1" applyBorder="1" applyAlignment="1">
      <alignment horizontal="left" vertical="center" wrapText="1" indent="1"/>
    </xf>
    <xf numFmtId="49" fontId="7" fillId="4" borderId="13" xfId="0" applyNumberFormat="1" applyFont="1" applyFill="1" applyBorder="1" applyAlignment="1">
      <alignment horizontal="center" vertical="center" wrapText="1"/>
    </xf>
    <xf numFmtId="49" fontId="7" fillId="4" borderId="13" xfId="0" applyNumberFormat="1" applyFont="1" applyFill="1" applyBorder="1" applyAlignment="1">
      <alignment horizontal="left" vertical="center" wrapText="1" indent="1"/>
    </xf>
    <xf numFmtId="49" fontId="7" fillId="3" borderId="13" xfId="0" applyNumberFormat="1" applyFont="1" applyFill="1" applyBorder="1" applyAlignment="1">
      <alignment horizontal="left" vertical="center" wrapText="1" indent="1"/>
    </xf>
    <xf numFmtId="49" fontId="7" fillId="3" borderId="13" xfId="0" applyNumberFormat="1" applyFont="1" applyFill="1" applyBorder="1" applyAlignment="1">
      <alignment horizontal="center" vertical="center" wrapText="1"/>
    </xf>
    <xf numFmtId="49" fontId="7" fillId="4" borderId="14" xfId="0" applyNumberFormat="1" applyFont="1" applyFill="1" applyBorder="1" applyAlignment="1">
      <alignment horizontal="left" vertical="center" wrapText="1" indent="1"/>
    </xf>
    <xf numFmtId="0" fontId="7" fillId="11" borderId="0" xfId="0" applyFont="1" applyFill="1" applyAlignment="1">
      <alignment horizontal="center" vertical="center" wrapText="1"/>
    </xf>
    <xf numFmtId="0" fontId="7" fillId="3" borderId="13" xfId="0" applyFont="1" applyFill="1" applyBorder="1" applyAlignment="1">
      <alignment horizontal="center" vertical="center" wrapText="1"/>
    </xf>
    <xf numFmtId="49" fontId="6" fillId="0" borderId="15" xfId="0" applyNumberFormat="1" applyFont="1" applyBorder="1" applyAlignment="1">
      <alignment horizontal="left" vertical="center" wrapText="1" indent="1"/>
    </xf>
    <xf numFmtId="49" fontId="6" fillId="0" borderId="5" xfId="0" applyNumberFormat="1" applyFont="1" applyBorder="1" applyAlignment="1">
      <alignment horizontal="left" vertical="center" wrapText="1" indent="1"/>
    </xf>
    <xf numFmtId="164" fontId="6" fillId="0" borderId="5" xfId="1" applyFont="1" applyFill="1" applyBorder="1" applyAlignment="1">
      <alignment horizontal="center" vertical="center" wrapText="1"/>
    </xf>
    <xf numFmtId="9" fontId="6" fillId="0" borderId="5" xfId="3" applyFont="1" applyFill="1" applyBorder="1" applyAlignment="1">
      <alignment horizontal="center" vertical="center" wrapText="1"/>
    </xf>
    <xf numFmtId="164" fontId="6" fillId="2" borderId="5" xfId="1" applyFont="1" applyFill="1" applyBorder="1" applyAlignment="1">
      <alignment horizontal="center" vertical="center" wrapText="1"/>
    </xf>
    <xf numFmtId="49" fontId="14" fillId="0" borderId="5" xfId="0" applyNumberFormat="1" applyFont="1" applyBorder="1" applyAlignment="1">
      <alignment horizontal="center" vertical="center" wrapText="1"/>
    </xf>
    <xf numFmtId="165" fontId="6" fillId="0" borderId="5" xfId="1" applyNumberFormat="1" applyFont="1" applyFill="1" applyBorder="1" applyAlignment="1">
      <alignment horizontal="center" vertical="center" wrapText="1"/>
    </xf>
    <xf numFmtId="49" fontId="6" fillId="0" borderId="5" xfId="1" applyNumberFormat="1" applyFont="1" applyFill="1" applyBorder="1" applyAlignment="1">
      <alignment horizontal="left" vertical="center" wrapText="1" indent="1"/>
    </xf>
    <xf numFmtId="49" fontId="6" fillId="0" borderId="16" xfId="0" applyNumberFormat="1"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6" xfId="0" applyFont="1" applyBorder="1" applyAlignment="1">
      <alignment horizontal="left" vertical="center" wrapText="1" indent="1"/>
    </xf>
    <xf numFmtId="0" fontId="7" fillId="2" borderId="18" xfId="0" applyFont="1" applyFill="1" applyBorder="1" applyAlignment="1">
      <alignment horizontal="center" vertical="center" wrapText="1"/>
    </xf>
    <xf numFmtId="164" fontId="7" fillId="3" borderId="19" xfId="0" applyNumberFormat="1" applyFont="1" applyFill="1" applyBorder="1" applyAlignment="1">
      <alignment horizontal="center" vertical="center" wrapText="1"/>
    </xf>
    <xf numFmtId="164" fontId="7" fillId="3" borderId="21"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0" fontId="6" fillId="0" borderId="17" xfId="0" applyFont="1" applyBorder="1" applyAlignment="1">
      <alignment horizontal="left" vertical="center" wrapText="1" indent="1"/>
    </xf>
    <xf numFmtId="0" fontId="15" fillId="0" borderId="6" xfId="0" applyFont="1" applyBorder="1" applyAlignment="1">
      <alignment horizontal="left" vertical="center" wrapText="1"/>
    </xf>
    <xf numFmtId="166" fontId="17" fillId="0" borderId="7" xfId="0" applyNumberFormat="1" applyFont="1" applyBorder="1" applyAlignment="1">
      <alignment horizontal="left" vertical="center" wrapText="1"/>
    </xf>
    <xf numFmtId="0" fontId="5" fillId="0" borderId="4" xfId="0" applyFont="1" applyBorder="1" applyAlignment="1">
      <alignment horizontal="right" vertical="center"/>
    </xf>
    <xf numFmtId="0" fontId="4" fillId="6" borderId="0" xfId="2" applyFill="1" applyAlignment="1">
      <alignment horizontal="center" vertical="center"/>
    </xf>
    <xf numFmtId="0" fontId="19"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63">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Century Gothic"/>
        <family val="1"/>
        <scheme val="none"/>
      </font>
      <alignment horizontal="center" vertical="center" textRotation="0" wrapText="1" indent="0" justifyLastLine="0" shrinkToFit="0" readingOrder="0"/>
      <border diagonalUp="0" diagonalDown="0">
        <left/>
        <right/>
        <top style="thin">
          <color theme="0" tint="-0.249977111117893"/>
        </top>
        <bottom/>
        <vertical/>
        <horizontal/>
      </border>
    </dxf>
    <dxf>
      <font>
        <b val="0"/>
        <i val="0"/>
        <strike val="0"/>
        <condense val="0"/>
        <extend val="0"/>
        <outline val="0"/>
        <shadow val="0"/>
        <u val="none"/>
        <vertAlign val="baseline"/>
        <sz val="9"/>
        <color theme="1"/>
        <name val="Century Gothic"/>
        <family val="1"/>
        <scheme val="none"/>
      </font>
      <numFmt numFmtId="30" formatCode="@"/>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rgb="FFB4C6E7"/>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rgb="FFB4C6E7"/>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rgb="FFB4C6E7"/>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border>
    </dxf>
    <dxf>
      <font>
        <b val="0"/>
        <i val="0"/>
        <strike val="0"/>
        <condense val="0"/>
        <extend val="0"/>
        <outline val="0"/>
        <shadow val="0"/>
        <u val="none"/>
        <vertAlign val="baseline"/>
        <sz val="10"/>
        <color theme="1"/>
        <name val="Century Gothic"/>
        <family val="1"/>
        <scheme val="none"/>
      </font>
      <numFmt numFmtId="30" formatCode="@"/>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rgb="FFB4C6E7"/>
        </left>
        <right/>
        <top style="thin">
          <color theme="0" tint="-0.249977111117893"/>
        </top>
        <bottom style="thin">
          <color rgb="FFB4C6E7"/>
        </bottom>
      </border>
    </dxf>
    <dxf>
      <font>
        <b val="0"/>
        <i val="0"/>
        <strike val="0"/>
        <condense val="0"/>
        <extend val="0"/>
        <outline val="0"/>
        <shadow val="0"/>
        <u val="none"/>
        <vertAlign val="baseline"/>
        <sz val="10"/>
        <color theme="1"/>
        <name val="Century Gothic"/>
        <family val="1"/>
        <scheme val="none"/>
      </font>
      <numFmt numFmtId="30" formatCode="@"/>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rgb="FFB4C6E7"/>
        </left>
        <right style="thin">
          <color rgb="FFB4C6E7"/>
        </right>
        <top style="thin">
          <color rgb="FFB4C6E7"/>
        </top>
        <bottom style="medium">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rgb="FFF7F9FB"/>
        </patternFill>
      </fill>
      <alignment horizontal="center" vertical="center" textRotation="0" wrapText="1" indent="0" justifyLastLine="0" shrinkToFit="0" readingOrder="0"/>
      <border diagonalUp="0" diagonalDown="0" outline="0">
        <left/>
        <right/>
        <top/>
        <bottom/>
      </border>
    </dxf>
    <dxf>
      <border outline="0">
        <left style="thin">
          <color rgb="FFB4C6E7"/>
        </left>
        <right style="thin">
          <color rgb="FFB4C6E7"/>
        </right>
        <top style="thin">
          <color rgb="FFB4C6E7"/>
        </top>
        <bottom style="thin">
          <color rgb="FFB4C6E7"/>
        </bottom>
      </border>
    </dxf>
    <dxf>
      <border outline="0">
        <bottom style="thin">
          <color theme="0" tint="-0.249977111117893"/>
        </bottom>
      </border>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Social Media</c:v>
                </c:pt>
                <c:pt idx="1">
                  <c:v>E-Mail-Marketing</c:v>
                </c:pt>
                <c:pt idx="2">
                  <c:v>Organische Suche</c:v>
                </c:pt>
                <c:pt idx="3">
                  <c:v>Social Media bezahlt</c:v>
                </c:pt>
                <c:pt idx="4">
                  <c:v>Bezahlte Suchergebnisse</c:v>
                </c:pt>
                <c:pt idx="5">
                  <c:v>Empfehlung</c:v>
                </c:pt>
                <c:pt idx="6">
                  <c:v>Direkter Traffic</c:v>
                </c:pt>
                <c:pt idx="7">
                  <c:v>Offline-Quellen</c:v>
                </c:pt>
                <c:pt idx="8">
                  <c:v>Cold Call</c:v>
                </c:pt>
                <c:pt idx="9">
                  <c:v>Sonstiges</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OFFEN</c:v>
                </c:pt>
                <c:pt idx="1">
                  <c:v>VERLOREN</c:v>
                </c:pt>
                <c:pt idx="2">
                  <c:v>GEWONNEN</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Chancen!$B$31:$B$35</c:f>
              <c:strCache>
                <c:ptCount val="5"/>
                <c:pt idx="0">
                  <c:v>Qualifikation</c:v>
                </c:pt>
                <c:pt idx="1">
                  <c:v>Angebot</c:v>
                </c:pt>
                <c:pt idx="2">
                  <c:v>Verhandlungen</c:v>
                </c:pt>
                <c:pt idx="3">
                  <c:v>Erfolgreich abgeschlossen</c:v>
                </c:pt>
                <c:pt idx="4">
                  <c:v>Nicht erfolgreich abgeschlossen</c:v>
                </c:pt>
              </c:strCache>
            </c:strRef>
          </c:cat>
          <c:val>
            <c:numRef>
              <c:f>Chancen!$C$31:$C$35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Chancen!$E$31:$E$33</c:f>
              <c:strCache>
                <c:ptCount val="3"/>
                <c:pt idx="0">
                  <c:v>OFFEN</c:v>
                </c:pt>
                <c:pt idx="1">
                  <c:v>VERLOREN</c:v>
                </c:pt>
                <c:pt idx="2">
                  <c:v>GEWONNEN</c:v>
                </c:pt>
              </c:strCache>
            </c:strRef>
          </c:cat>
          <c:val>
            <c:numRef>
              <c:f>Chancen!$F$31:$F$33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Chancen!$B$38:$B$42</c:f>
              <c:strCache>
                <c:ptCount val="5"/>
                <c:pt idx="0">
                  <c:v>Qualifikation</c:v>
                </c:pt>
                <c:pt idx="1">
                  <c:v>Angebot</c:v>
                </c:pt>
                <c:pt idx="2">
                  <c:v>Verhandlungen</c:v>
                </c:pt>
                <c:pt idx="3">
                  <c:v>Erfolgreich abgeschlossen</c:v>
                </c:pt>
                <c:pt idx="4">
                  <c:v>Nicht erfolgreich abgeschlossen</c:v>
                </c:pt>
              </c:strCache>
            </c:strRef>
          </c:cat>
          <c:val>
            <c:numRef>
              <c:f>Chancen!$C$38:$C$42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de.smartsheet.com/try-it?trp=49912&amp;utm_language=DE&amp;utm_source=template-excel&amp;utm_medium=content&amp;utm_campaign=ic-Sales+Dashboard-excel-49912-de&amp;lpa=ic+Sales+Dashboard+excel+49912+de"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4572000</xdr:colOff>
      <xdr:row>5</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5</xdr:col>
      <xdr:colOff>4368800</xdr:colOff>
      <xdr:row>6</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3</xdr:col>
      <xdr:colOff>4572000</xdr:colOff>
      <xdr:row>10</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0</xdr:rowOff>
    </xdr:from>
    <xdr:to>
      <xdr:col>5</xdr:col>
      <xdr:colOff>4368800</xdr:colOff>
      <xdr:row>11</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50800</xdr:rowOff>
    </xdr:from>
    <xdr:to>
      <xdr:col>5</xdr:col>
      <xdr:colOff>4368800</xdr:colOff>
      <xdr:row>16</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5</xdr:col>
      <xdr:colOff>2457450</xdr:colOff>
      <xdr:row>0</xdr:row>
      <xdr:rowOff>47625</xdr:rowOff>
    </xdr:from>
    <xdr:to>
      <xdr:col>7</xdr:col>
      <xdr:colOff>20621</xdr:colOff>
      <xdr:row>0</xdr:row>
      <xdr:rowOff>483667</xdr:rowOff>
    </xdr:to>
    <xdr:pic>
      <xdr:nvPicPr>
        <xdr:cNvPr id="3" name="Picture 2">
          <a:hlinkClick xmlns:r="http://schemas.openxmlformats.org/officeDocument/2006/relationships" r:id="rId6"/>
          <a:extLst>
            <a:ext uri="{FF2B5EF4-FFF2-40B4-BE49-F238E27FC236}">
              <a16:creationId xmlns:a16="http://schemas.microsoft.com/office/drawing/2014/main" id="{7113E7DC-874C-527C-643C-0B11D7A13FB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905875" y="47625"/>
          <a:ext cx="2192321" cy="436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pportunit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portuniti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242E5A-33FD-498D-A89B-25A06A1B8F92}" name="Table2" displayName="Table2" ref="B3:R28" totalsRowCount="1" headerRowBorderDxfId="62" tableBorderDxfId="61">
  <autoFilter ref="B3:R27" xr:uid="{3E242E5A-33FD-498D-A89B-25A06A1B8F92}"/>
  <tableColumns count="17">
    <tableColumn id="1" xr3:uid="{4A849D65-AE19-4186-8CA3-757B4887F441}" name="NAME DES UNTERNEHMENS" totalsRowFunction="count" totalsRowDxfId="60"/>
    <tableColumn id="2" xr3:uid="{ADCED20B-8377-4492-A49C-3AEE96BEAB73}" name="KONTAKTNAME"/>
    <tableColumn id="3" xr3:uid="{CF3E10C3-EA26-4CBE-842E-B9AED630FAE3}" name="BERUFSBEZEICHNUNG"/>
    <tableColumn id="4" xr3:uid="{62CC9C90-604E-41A4-B108-D85E35CFF2D1}" name="DATUM DES LETZTEN KONTAKTS"/>
    <tableColumn id="5" xr3:uid="{FE6716C0-D532-422D-B72F-E4ACE2B58235}" name="DATUM DES NÄCHSTEN KONTAKTS"/>
    <tableColumn id="6" xr3:uid="{5FB5BF1C-FDA1-4F69-BB42-1F1E84FD4FE1}" name="LEAD-QUELLE"/>
    <tableColumn id="7" xr3:uid="{98A8234E-A570-4033-A890-9E7E5D32617D}" name="LEAD-STATUS"/>
    <tableColumn id="8" xr3:uid="{20FD0F25-F379-4542-BD53-3A71585A1759}" name="NÄCHSTE AKTION"/>
    <tableColumn id="9" xr3:uid="{C1D272EB-E921-4D0B-82DA-E7C4863D532D}" name="E-MAIL-ADRESSE"/>
    <tableColumn id="10" xr3:uid="{F61E37C5-AF07-4243-AAA7-693EAB725CE2}" name="TELEFON"/>
    <tableColumn id="11" xr3:uid="{A3B15A4D-3ADB-40B9-878A-64A2D78FFAD8}" name="WEBSITE"/>
    <tableColumn id="12" xr3:uid="{02CEAE8C-2497-46B9-94F3-11665E5DAA08}" name="POSTANSCHRIFT"/>
    <tableColumn id="13" xr3:uid="{5F8BD162-7E7E-4E10-8483-85E20A018542}" name="STADT"/>
    <tableColumn id="14" xr3:uid="{B6E014BF-3496-424E-9272-FAB94769693B}" name="STATUS"/>
    <tableColumn id="15" xr3:uid="{3C44BC65-CC1B-44E0-B0E3-75414A3CFAD0}" name="PLZ"/>
    <tableColumn id="16" xr3:uid="{1A2B6C91-116B-46D1-83A5-93423A49914E}" name="LAND"/>
    <tableColumn id="17" xr3:uid="{12C2670F-2B29-4D41-B0F4-0CAA8F2DDAE6}" name="ANMERKUNGE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5F2403-F131-4D01-9976-94DD169BB328}" name="Table3" displayName="Table3" ref="B3:O27" totalsRowCount="1" headerRowDxfId="59" dataDxfId="57" headerRowBorderDxfId="58" tableBorderDxfId="56" totalsRowBorderDxfId="55" dataCellStyle="Currency">
  <autoFilter ref="B3:O26" xr:uid="{D95F2403-F131-4D01-9976-94DD169BB328}"/>
  <tableColumns count="14">
    <tableColumn id="1" xr3:uid="{8911A67E-1185-4D08-8C24-2C8057D85CE4}" name="GESCHÄFTSBEZEICHNUNG" totalsRowFunction="custom" dataDxfId="54" totalsRowDxfId="53">
      <totalsRowFormula>SUBTOTAL(103,$B$4:$B$26)</totalsRowFormula>
    </tableColumn>
    <tableColumn id="2" xr3:uid="{B4CCE0BD-7461-4663-8071-40F7E019B58E}" name="UNTERNEHMEN" dataDxfId="52" totalsRowDxfId="51"/>
    <tableColumn id="3" xr3:uid="{B2319477-EC34-45B0-AC40-A0A57F23B8A2}" name="WERT DES GESCHÄFTS" totalsRowFunction="custom" dataDxfId="50" totalsRowDxfId="49" dataCellStyle="Currency">
      <totalsRowFormula>SUM(D4:D26)</totalsRowFormula>
    </tableColumn>
    <tableColumn id="4" xr3:uid="{9565DE9D-03E9-45F1-8998-FAAE0DA93119}" name="WAHRSCHEINLICHKEIT _x000a_GESCHÄFTSABSCHLUSS" totalsRowFunction="custom" dataDxfId="48" totalsRowDxfId="47" dataCellStyle="Percent">
      <totalsRowFormula>SUBTOTAL(101,$E$4:$E$26)</totalsRowFormula>
    </tableColumn>
    <tableColumn id="5" xr3:uid="{A54FAC9B-9AC6-47C9-90BB-9657C8960576}" name="GEWICHTETE_x000a_PROGNOSE" totalsRowFunction="custom" dataDxfId="46" totalsRowDxfId="45" dataCellStyle="Currency">
      <calculatedColumnFormula>$D4*$E4</calculatedColumnFormula>
      <totalsRowFormula>SUM(F4:F26)</totalsRowFormula>
    </tableColumn>
    <tableColumn id="6" xr3:uid="{B7F02F17-9CA1-4D87-B592-0A218A082951}" name="GESCHÄFTSPHASE" dataDxfId="44" totalsRowDxfId="43"/>
    <tableColumn id="7" xr3:uid="{FEFC0487-3972-4EE5-AC39-5451DD413B3F}" name="GESCHÄFTSSTATUS" dataDxfId="42" totalsRowDxfId="41"/>
    <tableColumn id="8" xr3:uid="{30EE8978-05CE-4065-A907-C90AC5405F7C}" name="ANFANGSDATUM" dataDxfId="40" totalsRowDxfId="39" dataCellStyle="Currency"/>
    <tableColumn id="9" xr3:uid="{5BBE26DE-BDA7-48EE-AF9B-AB14C0A8F7D4}" name="ABSCHLUSSDATUM" dataDxfId="38" totalsRowDxfId="37" dataCellStyle="Currency"/>
    <tableColumn id="10" xr3:uid="{0F83A2D8-515A-4245-A48B-DA124046F9B6}" name="NÄCHSTE AKTION" dataDxfId="36" totalsRowDxfId="35" dataCellStyle="Currency"/>
    <tableColumn id="11" xr3:uid="{E3D583C4-B8D8-445D-9C1D-970DF162D8E5}" name="KONTAKTNAME" dataDxfId="34" totalsRowDxfId="33" dataCellStyle="Currency"/>
    <tableColumn id="12" xr3:uid="{FD3B6530-D494-4DC7-A00D-FDBCFD252AE7}" name="E-MAIL-ADRESSE" dataDxfId="32" totalsRowDxfId="31" dataCellStyle="Currency"/>
    <tableColumn id="13" xr3:uid="{7FF293F8-9A05-43E1-86B5-355BA83AA72A}" name="TELEFON" dataDxfId="30" totalsRowDxfId="29" dataCellStyle="Currency"/>
    <tableColumn id="14" xr3:uid="{AB1BA9D2-8E17-474E-B507-14F663CC08D0}" name="ANMERKUNGEN" dataDxfId="28" totalsRowDxfId="2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2&amp;utm_language=DE&amp;utm_source=template-excel&amp;utm_medium=content&amp;utm_campaign=ic-Sales+Dashboard-excel-49912-de&amp;lpa=ic+Sales+Dashboard+excel+49912+d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0"/>
  <sheetViews>
    <sheetView showGridLines="0" tabSelected="1" zoomScaleNormal="100" workbookViewId="0">
      <pane ySplit="1" topLeftCell="A17" activePane="bottomLeft" state="frozen"/>
      <selection pane="bottomLeft" activeCell="G19" sqref="G19"/>
    </sheetView>
  </sheetViews>
  <sheetFormatPr defaultColWidth="10.625" defaultRowHeight="15" x14ac:dyDescent="0.2"/>
  <cols>
    <col min="1" max="1" width="3.125" style="1" customWidth="1"/>
    <col min="2" max="2" width="15.125" style="3" customWidth="1"/>
    <col min="3" max="3" width="3.125" style="3" customWidth="1"/>
    <col min="4" max="4" width="60.125" style="3" customWidth="1"/>
    <col min="5" max="5" width="3.125" style="1" customWidth="1"/>
    <col min="6" max="6" width="57.625" style="1" customWidth="1"/>
    <col min="7" max="7" width="3.125" style="1" customWidth="1"/>
    <col min="8" max="9" width="11.625" style="1" customWidth="1"/>
    <col min="10" max="10" width="12.625" style="1" customWidth="1"/>
    <col min="11" max="11" width="11.625" style="1" customWidth="1"/>
    <col min="12" max="13" width="10.625" style="1"/>
    <col min="14" max="14" width="15.625" style="1" customWidth="1"/>
    <col min="15" max="15" width="20.625" style="1" customWidth="1"/>
    <col min="16" max="16384" width="10.625" style="1"/>
  </cols>
  <sheetData>
    <row r="1" spans="1:6" s="14" customFormat="1" ht="42" customHeight="1" x14ac:dyDescent="0.25">
      <c r="B1" s="15" t="s">
        <v>15</v>
      </c>
    </row>
    <row r="2" spans="1:6" s="18" customFormat="1" ht="35.1" customHeight="1" x14ac:dyDescent="0.25">
      <c r="A2" s="17"/>
      <c r="B2" s="38" t="s">
        <v>16</v>
      </c>
      <c r="C2" s="17"/>
      <c r="D2" s="17"/>
      <c r="E2" s="17"/>
      <c r="F2" s="17"/>
    </row>
    <row r="3" spans="1:6" s="18" customFormat="1" ht="35.1" customHeight="1" x14ac:dyDescent="0.25">
      <c r="A3" s="17"/>
      <c r="B3" s="57" t="s">
        <v>0</v>
      </c>
      <c r="C3" s="17"/>
      <c r="D3" s="17"/>
      <c r="E3" s="17"/>
      <c r="F3" s="17"/>
    </row>
    <row r="4" spans="1:6" ht="24" customHeight="1" x14ac:dyDescent="0.3">
      <c r="B4" s="56" t="s">
        <v>17</v>
      </c>
      <c r="C4" s="8"/>
      <c r="D4" s="64" t="s">
        <v>18</v>
      </c>
      <c r="E4" s="7"/>
      <c r="F4" s="64" t="s">
        <v>19</v>
      </c>
    </row>
    <row r="5" spans="1:6" ht="69" customHeight="1" x14ac:dyDescent="0.3">
      <c r="B5" s="60">
        <f>COUNTA(Leads!B4:B27)</f>
        <v>20</v>
      </c>
      <c r="C5" s="8"/>
      <c r="D5" s="8"/>
      <c r="E5" s="7"/>
      <c r="F5" s="7"/>
    </row>
    <row r="6" spans="1:6" ht="212.1" customHeight="1" x14ac:dyDescent="0.3">
      <c r="B6" s="8"/>
      <c r="C6" s="8"/>
      <c r="D6" s="8"/>
      <c r="E6" s="7"/>
      <c r="F6" s="7"/>
    </row>
    <row r="7" spans="1:6" ht="17.25" x14ac:dyDescent="0.3">
      <c r="B7" s="8"/>
      <c r="C7" s="8"/>
      <c r="D7" s="8"/>
      <c r="E7" s="7"/>
      <c r="F7" s="7"/>
    </row>
    <row r="8" spans="1:6" s="18" customFormat="1" ht="35.1" customHeight="1" x14ac:dyDescent="0.25">
      <c r="A8" s="17"/>
      <c r="B8" s="57" t="s">
        <v>20</v>
      </c>
      <c r="C8" s="17"/>
      <c r="D8" s="17"/>
      <c r="E8" s="17"/>
      <c r="F8" s="17"/>
    </row>
    <row r="9" spans="1:6" ht="24" customHeight="1" x14ac:dyDescent="0.3">
      <c r="B9" s="56" t="s">
        <v>17</v>
      </c>
      <c r="C9" s="8"/>
      <c r="D9" s="64" t="s">
        <v>21</v>
      </c>
      <c r="E9" s="7"/>
      <c r="F9" s="64" t="s">
        <v>22</v>
      </c>
    </row>
    <row r="10" spans="1:6" ht="69" customHeight="1" x14ac:dyDescent="0.3">
      <c r="B10" s="60">
        <f>COUNTA([1]Opportunities!B4:B26)</f>
        <v>10</v>
      </c>
      <c r="C10" s="8"/>
      <c r="D10" s="8"/>
      <c r="E10" s="7"/>
      <c r="F10" s="7"/>
    </row>
    <row r="11" spans="1:6" ht="212.1" customHeight="1" x14ac:dyDescent="0.3">
      <c r="B11" s="8"/>
      <c r="C11" s="8"/>
      <c r="D11" s="8"/>
      <c r="E11" s="7"/>
      <c r="F11" s="7"/>
    </row>
    <row r="13" spans="1:6" ht="24" customHeight="1" x14ac:dyDescent="0.2">
      <c r="B13" s="97" t="s">
        <v>23</v>
      </c>
      <c r="C13" s="97"/>
      <c r="D13" s="97"/>
    </row>
    <row r="14" spans="1:6" ht="68.25" x14ac:dyDescent="0.2">
      <c r="B14" s="98">
        <f>SUM([1]Opportunities!D4:D26)</f>
        <v>26200000</v>
      </c>
      <c r="C14" s="98"/>
      <c r="D14" s="98"/>
    </row>
    <row r="16" spans="1:6" ht="24" customHeight="1" x14ac:dyDescent="0.2">
      <c r="B16" s="97" t="s">
        <v>24</v>
      </c>
      <c r="C16" s="97"/>
      <c r="D16" s="97"/>
    </row>
    <row r="17" spans="1:6" ht="227.1" customHeight="1" x14ac:dyDescent="0.2"/>
    <row r="19" spans="1:6" customFormat="1" ht="50.1" customHeight="1" x14ac:dyDescent="0.25">
      <c r="A19" s="16"/>
      <c r="B19" s="101" t="s">
        <v>25</v>
      </c>
      <c r="C19" s="100"/>
      <c r="D19" s="100"/>
      <c r="E19" s="100"/>
      <c r="F19" s="100"/>
    </row>
    <row r="20" spans="1:6" ht="17.25" x14ac:dyDescent="0.3">
      <c r="A20" s="7"/>
      <c r="B20" s="8"/>
      <c r="C20" s="8"/>
      <c r="D20" s="8"/>
      <c r="E20" s="7"/>
      <c r="F20" s="7"/>
    </row>
  </sheetData>
  <mergeCells count="4">
    <mergeCell ref="B19:F19"/>
    <mergeCell ref="B13:D13"/>
    <mergeCell ref="B14:D14"/>
    <mergeCell ref="B16:D16"/>
  </mergeCells>
  <hyperlinks>
    <hyperlink ref="B19:F19" r:id="rId1" display="KLICKEN SIE HIER ZUR ERSTELLUNG IN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zoomScaleNormal="100" workbookViewId="0"/>
  </sheetViews>
  <sheetFormatPr defaultColWidth="10.625" defaultRowHeight="15" x14ac:dyDescent="0.2"/>
  <cols>
    <col min="1" max="1" width="3.125" style="1" customWidth="1"/>
    <col min="2" max="2" width="23.125" style="3" customWidth="1"/>
    <col min="3" max="3" width="17.375" style="3" customWidth="1"/>
    <col min="4" max="4" width="21.75" style="3" customWidth="1"/>
    <col min="5" max="5" width="20.375" style="4" customWidth="1"/>
    <col min="6" max="6" width="23.875" style="5" customWidth="1"/>
    <col min="7" max="7" width="23.375" style="5" customWidth="1"/>
    <col min="8" max="8" width="17" style="5" customWidth="1"/>
    <col min="9" max="9" width="19.375" style="1" customWidth="1"/>
    <col min="10" max="10" width="18.125" style="1" customWidth="1"/>
    <col min="11" max="12" width="11.625" style="1" customWidth="1"/>
    <col min="13" max="13" width="18.125" style="1" customWidth="1"/>
    <col min="14" max="14" width="11.625" style="1" customWidth="1"/>
    <col min="15" max="15" width="12.25" style="1" customWidth="1"/>
    <col min="16" max="16" width="10.625" style="1"/>
    <col min="17" max="17" width="15.625" style="1" customWidth="1"/>
    <col min="18" max="18" width="20.625" style="1" customWidth="1"/>
    <col min="19" max="19" width="3.125" style="1" customWidth="1"/>
    <col min="20" max="20" width="22.875" style="1" customWidth="1"/>
    <col min="21" max="21" width="3.125" style="1" customWidth="1"/>
    <col min="22" max="22" width="15.25" style="1" customWidth="1"/>
    <col min="23" max="23" width="3.125" style="1" customWidth="1"/>
    <col min="24" max="16384" width="10.625" style="1"/>
  </cols>
  <sheetData>
    <row r="1" spans="1:22" s="18" customFormat="1" ht="35.1" customHeight="1" x14ac:dyDescent="0.35">
      <c r="A1" s="17"/>
      <c r="B1" s="38" t="s">
        <v>0</v>
      </c>
      <c r="C1" s="17"/>
      <c r="D1" s="17"/>
      <c r="E1" s="19"/>
      <c r="F1" s="19"/>
      <c r="G1" s="19"/>
      <c r="H1" s="19"/>
      <c r="I1" s="17"/>
    </row>
    <row r="2" spans="1:22" ht="22.35" customHeight="1" thickBot="1" x14ac:dyDescent="0.35">
      <c r="A2" s="7"/>
      <c r="B2" s="20" t="s">
        <v>1</v>
      </c>
      <c r="C2" s="20"/>
      <c r="D2" s="20"/>
      <c r="E2" s="20"/>
      <c r="F2" s="25"/>
      <c r="G2" s="25"/>
      <c r="H2" s="25"/>
      <c r="I2" s="26"/>
      <c r="J2" s="25" t="s">
        <v>26</v>
      </c>
      <c r="K2" s="27"/>
      <c r="L2" s="27"/>
      <c r="M2" s="27"/>
      <c r="N2" s="27"/>
      <c r="O2" s="27"/>
      <c r="P2" s="27"/>
      <c r="Q2" s="99" t="s">
        <v>27</v>
      </c>
      <c r="R2" s="99"/>
    </row>
    <row r="3" spans="1:22" s="2" customFormat="1" ht="35.1" customHeight="1" x14ac:dyDescent="0.25">
      <c r="A3" s="11"/>
      <c r="B3" s="71" t="s">
        <v>28</v>
      </c>
      <c r="C3" s="72" t="s">
        <v>29</v>
      </c>
      <c r="D3" s="72" t="s">
        <v>30</v>
      </c>
      <c r="E3" s="73" t="s">
        <v>31</v>
      </c>
      <c r="F3" s="73" t="s">
        <v>32</v>
      </c>
      <c r="G3" s="73" t="s">
        <v>18</v>
      </c>
      <c r="H3" s="73" t="s">
        <v>33</v>
      </c>
      <c r="I3" s="74" t="s">
        <v>34</v>
      </c>
      <c r="J3" s="75" t="s">
        <v>35</v>
      </c>
      <c r="K3" s="75" t="s">
        <v>36</v>
      </c>
      <c r="L3" s="75" t="s">
        <v>2</v>
      </c>
      <c r="M3" s="75" t="s">
        <v>37</v>
      </c>
      <c r="N3" s="75" t="s">
        <v>38</v>
      </c>
      <c r="O3" s="76" t="s">
        <v>39</v>
      </c>
      <c r="P3" s="76" t="s">
        <v>40</v>
      </c>
      <c r="Q3" s="75" t="s">
        <v>41</v>
      </c>
      <c r="R3" s="77" t="s">
        <v>42</v>
      </c>
      <c r="T3" s="55" t="s">
        <v>18</v>
      </c>
      <c r="V3" s="48" t="s">
        <v>33</v>
      </c>
    </row>
    <row r="4" spans="1:22" ht="18" customHeight="1" x14ac:dyDescent="0.3">
      <c r="A4" s="7"/>
      <c r="B4" s="65" t="s">
        <v>43</v>
      </c>
      <c r="C4" s="21"/>
      <c r="D4" s="21"/>
      <c r="E4" s="22"/>
      <c r="F4" s="22"/>
      <c r="G4" s="23" t="s">
        <v>3</v>
      </c>
      <c r="H4" s="23" t="s">
        <v>44</v>
      </c>
      <c r="I4" s="23"/>
      <c r="J4" s="23"/>
      <c r="K4" s="23"/>
      <c r="L4" s="23"/>
      <c r="M4" s="23"/>
      <c r="N4" s="23"/>
      <c r="O4" s="24"/>
      <c r="P4" s="24"/>
      <c r="Q4" s="23"/>
      <c r="R4" s="68"/>
      <c r="T4" s="43" t="s">
        <v>3</v>
      </c>
      <c r="V4" s="45" t="s">
        <v>44</v>
      </c>
    </row>
    <row r="5" spans="1:22" ht="18" customHeight="1" x14ac:dyDescent="0.3">
      <c r="A5" s="7"/>
      <c r="B5" s="66" t="s">
        <v>45</v>
      </c>
      <c r="C5" s="28"/>
      <c r="D5" s="28"/>
      <c r="E5" s="30"/>
      <c r="F5" s="30"/>
      <c r="G5" s="31" t="s">
        <v>46</v>
      </c>
      <c r="H5" s="31" t="s">
        <v>47</v>
      </c>
      <c r="I5" s="31"/>
      <c r="J5" s="34"/>
      <c r="K5" s="34"/>
      <c r="L5" s="34"/>
      <c r="M5" s="34"/>
      <c r="N5" s="34"/>
      <c r="O5" s="35"/>
      <c r="P5" s="35"/>
      <c r="Q5" s="34"/>
      <c r="R5" s="69"/>
      <c r="T5" s="43" t="s">
        <v>46</v>
      </c>
      <c r="V5" s="45" t="s">
        <v>47</v>
      </c>
    </row>
    <row r="6" spans="1:22" ht="18" customHeight="1" x14ac:dyDescent="0.3">
      <c r="A6" s="7"/>
      <c r="B6" s="65" t="s">
        <v>48</v>
      </c>
      <c r="C6" s="21"/>
      <c r="D6" s="21"/>
      <c r="E6" s="22"/>
      <c r="F6" s="22"/>
      <c r="G6" s="23" t="s">
        <v>49</v>
      </c>
      <c r="H6" s="23" t="s">
        <v>50</v>
      </c>
      <c r="I6" s="23"/>
      <c r="J6" s="23"/>
      <c r="K6" s="23"/>
      <c r="L6" s="23"/>
      <c r="M6" s="23"/>
      <c r="N6" s="23"/>
      <c r="O6" s="24"/>
      <c r="P6" s="24"/>
      <c r="Q6" s="23"/>
      <c r="R6" s="68"/>
      <c r="T6" s="43" t="s">
        <v>49</v>
      </c>
      <c r="V6" s="45" t="s">
        <v>50</v>
      </c>
    </row>
    <row r="7" spans="1:22" ht="18" customHeight="1" x14ac:dyDescent="0.3">
      <c r="A7" s="7"/>
      <c r="B7" s="66" t="s">
        <v>51</v>
      </c>
      <c r="C7" s="28"/>
      <c r="D7" s="28"/>
      <c r="E7" s="30"/>
      <c r="F7" s="30"/>
      <c r="G7" s="31" t="s">
        <v>52</v>
      </c>
      <c r="H7" s="31" t="s">
        <v>44</v>
      </c>
      <c r="I7" s="31"/>
      <c r="J7" s="34"/>
      <c r="K7" s="34"/>
      <c r="L7" s="34"/>
      <c r="M7" s="34"/>
      <c r="N7" s="34"/>
      <c r="O7" s="35"/>
      <c r="P7" s="35"/>
      <c r="Q7" s="34"/>
      <c r="R7" s="69"/>
      <c r="T7" s="43" t="s">
        <v>52</v>
      </c>
    </row>
    <row r="8" spans="1:22" ht="18" customHeight="1" x14ac:dyDescent="0.3">
      <c r="A8" s="7"/>
      <c r="B8" s="65" t="s">
        <v>53</v>
      </c>
      <c r="C8" s="21"/>
      <c r="D8" s="21"/>
      <c r="E8" s="22"/>
      <c r="F8" s="22"/>
      <c r="G8" s="23" t="s">
        <v>54</v>
      </c>
      <c r="H8" s="23" t="s">
        <v>44</v>
      </c>
      <c r="I8" s="23"/>
      <c r="J8" s="23"/>
      <c r="K8" s="23"/>
      <c r="L8" s="23"/>
      <c r="M8" s="23"/>
      <c r="N8" s="23"/>
      <c r="O8" s="24"/>
      <c r="P8" s="24"/>
      <c r="Q8" s="23"/>
      <c r="R8" s="68"/>
      <c r="T8" s="43" t="s">
        <v>54</v>
      </c>
    </row>
    <row r="9" spans="1:22" ht="18" customHeight="1" x14ac:dyDescent="0.3">
      <c r="A9" s="7"/>
      <c r="B9" s="66" t="s">
        <v>55</v>
      </c>
      <c r="C9" s="28"/>
      <c r="D9" s="28"/>
      <c r="E9" s="30"/>
      <c r="F9" s="30"/>
      <c r="G9" s="31" t="s">
        <v>56</v>
      </c>
      <c r="H9" s="31" t="s">
        <v>44</v>
      </c>
      <c r="I9" s="31"/>
      <c r="J9" s="34"/>
      <c r="K9" s="34"/>
      <c r="L9" s="34"/>
      <c r="M9" s="34"/>
      <c r="N9" s="34"/>
      <c r="O9" s="35"/>
      <c r="P9" s="35"/>
      <c r="Q9" s="34"/>
      <c r="R9" s="69"/>
      <c r="T9" s="43" t="s">
        <v>56</v>
      </c>
    </row>
    <row r="10" spans="1:22" ht="18" customHeight="1" x14ac:dyDescent="0.3">
      <c r="A10" s="7"/>
      <c r="B10" s="65" t="s">
        <v>57</v>
      </c>
      <c r="C10" s="21"/>
      <c r="D10" s="21"/>
      <c r="E10" s="22"/>
      <c r="F10" s="22"/>
      <c r="G10" s="23" t="s">
        <v>58</v>
      </c>
      <c r="H10" s="23" t="s">
        <v>44</v>
      </c>
      <c r="I10" s="23"/>
      <c r="J10" s="23"/>
      <c r="K10" s="23"/>
      <c r="L10" s="23"/>
      <c r="M10" s="23"/>
      <c r="N10" s="23"/>
      <c r="O10" s="24"/>
      <c r="P10" s="24"/>
      <c r="Q10" s="23"/>
      <c r="R10" s="68"/>
      <c r="T10" s="43" t="s">
        <v>58</v>
      </c>
    </row>
    <row r="11" spans="1:22" ht="18" customHeight="1" x14ac:dyDescent="0.3">
      <c r="A11" s="7"/>
      <c r="B11" s="66" t="s">
        <v>59</v>
      </c>
      <c r="C11" s="28"/>
      <c r="D11" s="28"/>
      <c r="E11" s="30"/>
      <c r="F11" s="30"/>
      <c r="G11" s="31" t="s">
        <v>60</v>
      </c>
      <c r="H11" s="31" t="s">
        <v>47</v>
      </c>
      <c r="I11" s="31"/>
      <c r="J11" s="34"/>
      <c r="K11" s="34"/>
      <c r="L11" s="34"/>
      <c r="M11" s="34"/>
      <c r="N11" s="34"/>
      <c r="O11" s="35"/>
      <c r="P11" s="35"/>
      <c r="Q11" s="34"/>
      <c r="R11" s="69"/>
      <c r="T11" s="43" t="s">
        <v>60</v>
      </c>
    </row>
    <row r="12" spans="1:22" ht="18" customHeight="1" x14ac:dyDescent="0.3">
      <c r="A12" s="7"/>
      <c r="B12" s="65" t="s">
        <v>61</v>
      </c>
      <c r="C12" s="21"/>
      <c r="D12" s="21"/>
      <c r="E12" s="22"/>
      <c r="F12" s="22"/>
      <c r="G12" s="23" t="s">
        <v>4</v>
      </c>
      <c r="H12" s="23" t="s">
        <v>50</v>
      </c>
      <c r="I12" s="23"/>
      <c r="J12" s="23"/>
      <c r="K12" s="23"/>
      <c r="L12" s="23"/>
      <c r="M12" s="23"/>
      <c r="N12" s="23"/>
      <c r="O12" s="24"/>
      <c r="P12" s="24"/>
      <c r="Q12" s="23"/>
      <c r="R12" s="68"/>
      <c r="T12" s="43" t="s">
        <v>4</v>
      </c>
    </row>
    <row r="13" spans="1:22" ht="18" customHeight="1" x14ac:dyDescent="0.3">
      <c r="A13" s="7"/>
      <c r="B13" s="66" t="s">
        <v>62</v>
      </c>
      <c r="C13" s="28"/>
      <c r="D13" s="28"/>
      <c r="E13" s="30"/>
      <c r="F13" s="30"/>
      <c r="G13" s="31" t="s">
        <v>63</v>
      </c>
      <c r="H13" s="31" t="s">
        <v>50</v>
      </c>
      <c r="I13" s="31"/>
      <c r="J13" s="34"/>
      <c r="K13" s="34"/>
      <c r="L13" s="34"/>
      <c r="M13" s="34"/>
      <c r="N13" s="34"/>
      <c r="O13" s="35"/>
      <c r="P13" s="35"/>
      <c r="Q13" s="34"/>
      <c r="R13" s="69"/>
      <c r="T13" s="43" t="s">
        <v>63</v>
      </c>
    </row>
    <row r="14" spans="1:22" ht="18" customHeight="1" x14ac:dyDescent="0.3">
      <c r="A14" s="7"/>
      <c r="B14" s="65" t="s">
        <v>64</v>
      </c>
      <c r="C14" s="21"/>
      <c r="D14" s="21"/>
      <c r="E14" s="22"/>
      <c r="F14" s="22"/>
      <c r="G14" s="23" t="s">
        <v>3</v>
      </c>
      <c r="H14" s="23" t="s">
        <v>50</v>
      </c>
      <c r="I14" s="23"/>
      <c r="J14" s="23"/>
      <c r="K14" s="23"/>
      <c r="L14" s="23"/>
      <c r="M14" s="23"/>
      <c r="N14" s="23"/>
      <c r="O14" s="24"/>
      <c r="P14" s="24"/>
      <c r="Q14" s="23"/>
      <c r="R14" s="68"/>
      <c r="T14" s="43"/>
    </row>
    <row r="15" spans="1:22" ht="18" customHeight="1" x14ac:dyDescent="0.3">
      <c r="A15" s="7"/>
      <c r="B15" s="66" t="s">
        <v>65</v>
      </c>
      <c r="C15" s="28"/>
      <c r="D15" s="28"/>
      <c r="E15" s="30"/>
      <c r="F15" s="30"/>
      <c r="G15" s="31" t="s">
        <v>3</v>
      </c>
      <c r="H15" s="31" t="s">
        <v>47</v>
      </c>
      <c r="I15" s="31"/>
      <c r="J15" s="34"/>
      <c r="K15" s="34"/>
      <c r="L15" s="34"/>
      <c r="M15" s="34"/>
      <c r="N15" s="34"/>
      <c r="O15" s="35"/>
      <c r="P15" s="35"/>
      <c r="Q15" s="34"/>
      <c r="R15" s="69"/>
      <c r="T15" s="43"/>
    </row>
    <row r="16" spans="1:22" ht="18" customHeight="1" x14ac:dyDescent="0.3">
      <c r="A16" s="7"/>
      <c r="B16" s="65" t="s">
        <v>66</v>
      </c>
      <c r="C16" s="21"/>
      <c r="D16" s="21"/>
      <c r="E16" s="22"/>
      <c r="F16" s="22"/>
      <c r="G16" s="23" t="s">
        <v>3</v>
      </c>
      <c r="H16" s="23" t="s">
        <v>47</v>
      </c>
      <c r="I16" s="23"/>
      <c r="J16" s="23"/>
      <c r="K16" s="23"/>
      <c r="L16" s="23"/>
      <c r="M16" s="23"/>
      <c r="N16" s="23"/>
      <c r="O16" s="24"/>
      <c r="P16" s="24"/>
      <c r="Q16" s="23"/>
      <c r="R16" s="68"/>
      <c r="T16" s="43"/>
    </row>
    <row r="17" spans="1:20" ht="18" customHeight="1" x14ac:dyDescent="0.3">
      <c r="A17" s="7"/>
      <c r="B17" s="66" t="s">
        <v>67</v>
      </c>
      <c r="C17" s="28"/>
      <c r="D17" s="28"/>
      <c r="E17" s="30"/>
      <c r="F17" s="30"/>
      <c r="G17" s="31" t="s">
        <v>52</v>
      </c>
      <c r="H17" s="31" t="s">
        <v>44</v>
      </c>
      <c r="I17" s="31"/>
      <c r="J17" s="34"/>
      <c r="K17" s="34"/>
      <c r="L17" s="34"/>
      <c r="M17" s="34"/>
      <c r="N17" s="34"/>
      <c r="O17" s="35"/>
      <c r="P17" s="35"/>
      <c r="Q17" s="34"/>
      <c r="R17" s="69"/>
      <c r="T17" s="43"/>
    </row>
    <row r="18" spans="1:20" ht="18" customHeight="1" x14ac:dyDescent="0.3">
      <c r="A18" s="7"/>
      <c r="B18" s="65" t="s">
        <v>68</v>
      </c>
      <c r="C18" s="21"/>
      <c r="D18" s="21"/>
      <c r="E18" s="22"/>
      <c r="F18" s="22"/>
      <c r="G18" s="23" t="s">
        <v>63</v>
      </c>
      <c r="H18" s="23" t="s">
        <v>44</v>
      </c>
      <c r="I18" s="23"/>
      <c r="J18" s="23"/>
      <c r="K18" s="23"/>
      <c r="L18" s="23"/>
      <c r="M18" s="23"/>
      <c r="N18" s="23"/>
      <c r="O18" s="24"/>
      <c r="P18" s="24"/>
      <c r="Q18" s="23"/>
      <c r="R18" s="68"/>
      <c r="T18" s="43"/>
    </row>
    <row r="19" spans="1:20" ht="18" customHeight="1" x14ac:dyDescent="0.3">
      <c r="A19" s="7"/>
      <c r="B19" s="66" t="s">
        <v>69</v>
      </c>
      <c r="C19" s="28"/>
      <c r="D19" s="28"/>
      <c r="E19" s="30"/>
      <c r="F19" s="30"/>
      <c r="G19" s="31" t="s">
        <v>56</v>
      </c>
      <c r="H19" s="31" t="s">
        <v>44</v>
      </c>
      <c r="I19" s="31"/>
      <c r="J19" s="34"/>
      <c r="K19" s="34"/>
      <c r="L19" s="34"/>
      <c r="M19" s="34"/>
      <c r="N19" s="34"/>
      <c r="O19" s="35"/>
      <c r="P19" s="35"/>
      <c r="Q19" s="34"/>
      <c r="R19" s="69"/>
      <c r="T19" s="43"/>
    </row>
    <row r="20" spans="1:20" ht="18" customHeight="1" x14ac:dyDescent="0.3">
      <c r="A20" s="7"/>
      <c r="B20" s="65" t="s">
        <v>70</v>
      </c>
      <c r="C20" s="21"/>
      <c r="D20" s="21"/>
      <c r="E20" s="22"/>
      <c r="F20" s="22"/>
      <c r="G20" s="23" t="s">
        <v>63</v>
      </c>
      <c r="H20" s="23" t="s">
        <v>47</v>
      </c>
      <c r="I20" s="23"/>
      <c r="J20" s="23"/>
      <c r="K20" s="23"/>
      <c r="L20" s="23"/>
      <c r="M20" s="23"/>
      <c r="N20" s="23"/>
      <c r="O20" s="24"/>
      <c r="P20" s="24"/>
      <c r="Q20" s="23"/>
      <c r="R20" s="68"/>
      <c r="T20" s="43"/>
    </row>
    <row r="21" spans="1:20" ht="18" customHeight="1" x14ac:dyDescent="0.3">
      <c r="A21" s="7"/>
      <c r="B21" s="66" t="s">
        <v>71</v>
      </c>
      <c r="C21" s="28"/>
      <c r="D21" s="28"/>
      <c r="E21" s="30"/>
      <c r="F21" s="30"/>
      <c r="G21" s="31" t="s">
        <v>3</v>
      </c>
      <c r="H21" s="31" t="s">
        <v>44</v>
      </c>
      <c r="I21" s="31"/>
      <c r="J21" s="34"/>
      <c r="K21" s="34"/>
      <c r="L21" s="34"/>
      <c r="M21" s="34"/>
      <c r="N21" s="34"/>
      <c r="O21" s="35"/>
      <c r="P21" s="35"/>
      <c r="Q21" s="34"/>
      <c r="R21" s="69"/>
      <c r="T21" s="43"/>
    </row>
    <row r="22" spans="1:20" ht="18" customHeight="1" x14ac:dyDescent="0.3">
      <c r="A22" s="7"/>
      <c r="B22" s="65" t="s">
        <v>72</v>
      </c>
      <c r="C22" s="21"/>
      <c r="D22" s="21"/>
      <c r="E22" s="22"/>
      <c r="F22" s="22"/>
      <c r="G22" s="23" t="s">
        <v>4</v>
      </c>
      <c r="H22" s="23" t="s">
        <v>44</v>
      </c>
      <c r="I22" s="23"/>
      <c r="J22" s="23"/>
      <c r="K22" s="23"/>
      <c r="L22" s="23"/>
      <c r="M22" s="23"/>
      <c r="N22" s="23"/>
      <c r="O22" s="24"/>
      <c r="P22" s="24"/>
      <c r="Q22" s="23"/>
      <c r="R22" s="68"/>
    </row>
    <row r="23" spans="1:20" ht="18" customHeight="1" x14ac:dyDescent="0.3">
      <c r="A23" s="7"/>
      <c r="B23" s="66" t="s">
        <v>73</v>
      </c>
      <c r="C23" s="28"/>
      <c r="D23" s="28"/>
      <c r="E23" s="30"/>
      <c r="F23" s="30"/>
      <c r="G23" s="31"/>
      <c r="H23" s="31"/>
      <c r="I23" s="31"/>
      <c r="J23" s="34"/>
      <c r="K23" s="34"/>
      <c r="L23" s="34"/>
      <c r="M23" s="34"/>
      <c r="N23" s="34"/>
      <c r="O23" s="35"/>
      <c r="P23" s="35"/>
      <c r="Q23" s="34"/>
      <c r="R23" s="69"/>
    </row>
    <row r="24" spans="1:20" ht="18" customHeight="1" x14ac:dyDescent="0.3">
      <c r="A24" s="7"/>
      <c r="B24" s="65"/>
      <c r="C24" s="21"/>
      <c r="D24" s="21"/>
      <c r="E24" s="22"/>
      <c r="F24" s="22"/>
      <c r="G24" s="23"/>
      <c r="H24" s="23"/>
      <c r="I24" s="23"/>
      <c r="J24" s="23"/>
      <c r="K24" s="23"/>
      <c r="L24" s="23"/>
      <c r="M24" s="23"/>
      <c r="N24" s="23"/>
      <c r="O24" s="24"/>
      <c r="P24" s="24"/>
      <c r="Q24" s="23"/>
      <c r="R24" s="68"/>
    </row>
    <row r="25" spans="1:20" ht="18" customHeight="1" x14ac:dyDescent="0.3">
      <c r="A25" s="7"/>
      <c r="B25" s="66"/>
      <c r="C25" s="28"/>
      <c r="D25" s="28"/>
      <c r="E25" s="30"/>
      <c r="F25" s="30"/>
      <c r="G25" s="31"/>
      <c r="H25" s="31"/>
      <c r="I25" s="31"/>
      <c r="J25" s="34"/>
      <c r="K25" s="34"/>
      <c r="L25" s="34"/>
      <c r="M25" s="34"/>
      <c r="N25" s="34"/>
      <c r="O25" s="35"/>
      <c r="P25" s="35"/>
      <c r="Q25" s="34"/>
      <c r="R25" s="69"/>
    </row>
    <row r="26" spans="1:20" ht="18" customHeight="1" x14ac:dyDescent="0.3">
      <c r="A26" s="7"/>
      <c r="B26" s="65"/>
      <c r="C26" s="21"/>
      <c r="D26" s="21"/>
      <c r="E26" s="22"/>
      <c r="F26" s="22"/>
      <c r="G26" s="23"/>
      <c r="H26" s="23"/>
      <c r="I26" s="23"/>
      <c r="J26" s="23"/>
      <c r="K26" s="23"/>
      <c r="L26" s="23"/>
      <c r="M26" s="23"/>
      <c r="N26" s="23"/>
      <c r="O26" s="24"/>
      <c r="P26" s="24"/>
      <c r="Q26" s="23"/>
      <c r="R26" s="68"/>
    </row>
    <row r="27" spans="1:20" ht="18" customHeight="1" thickBot="1" x14ac:dyDescent="0.35">
      <c r="A27" s="7"/>
      <c r="B27" s="67"/>
      <c r="C27" s="29"/>
      <c r="D27" s="29"/>
      <c r="E27" s="32"/>
      <c r="F27" s="32"/>
      <c r="G27" s="33"/>
      <c r="H27" s="33"/>
      <c r="I27" s="33"/>
      <c r="J27" s="36"/>
      <c r="K27" s="36"/>
      <c r="L27" s="36"/>
      <c r="M27" s="36"/>
      <c r="N27" s="36"/>
      <c r="O27" s="37"/>
      <c r="P27" s="37"/>
      <c r="Q27" s="36"/>
      <c r="R27" s="70"/>
    </row>
    <row r="28" spans="1:20" ht="24" customHeight="1" x14ac:dyDescent="0.3">
      <c r="A28" s="7"/>
      <c r="B28" s="78">
        <f>SUBTOTAL(103,Table2[NAME DES UNTERNEHMENS])</f>
        <v>20</v>
      </c>
      <c r="C28"/>
      <c r="D28"/>
      <c r="E28"/>
      <c r="F28"/>
      <c r="G28"/>
      <c r="H28"/>
      <c r="I28"/>
      <c r="J28"/>
      <c r="K28"/>
      <c r="L28"/>
      <c r="M28"/>
      <c r="N28"/>
      <c r="O28"/>
      <c r="P28"/>
      <c r="Q28"/>
      <c r="R28"/>
    </row>
    <row r="29" spans="1:20" ht="30" customHeight="1" x14ac:dyDescent="0.3">
      <c r="A29" s="7"/>
      <c r="B29" s="8"/>
      <c r="C29" s="8"/>
      <c r="D29" s="8"/>
      <c r="E29" s="9"/>
      <c r="F29" s="6"/>
      <c r="G29" s="6"/>
      <c r="H29" s="6"/>
      <c r="I29" s="7"/>
    </row>
    <row r="30" spans="1:20" ht="17.25" x14ac:dyDescent="0.3">
      <c r="B30" s="63" t="s">
        <v>74</v>
      </c>
      <c r="C30" s="8"/>
      <c r="D30" s="7"/>
      <c r="E30" s="7"/>
      <c r="F30" s="7"/>
      <c r="G30" s="9"/>
      <c r="H30" s="9"/>
      <c r="I30" s="9"/>
      <c r="J30" s="9"/>
      <c r="K30" s="7"/>
    </row>
    <row r="31" spans="1:20" ht="21.95" customHeight="1" x14ac:dyDescent="0.25">
      <c r="B31" s="11" t="s">
        <v>75</v>
      </c>
      <c r="C31" s="16"/>
      <c r="E31" s="11" t="s">
        <v>76</v>
      </c>
      <c r="F31" s="16"/>
    </row>
    <row r="32" spans="1:20" ht="21.95" customHeight="1" x14ac:dyDescent="0.2">
      <c r="B32" s="50" t="s">
        <v>3</v>
      </c>
      <c r="C32" s="58">
        <f t="shared" ref="C32:C41" si="0">COUNTIF($G$4:$G$27,B32)</f>
        <v>5</v>
      </c>
      <c r="E32" s="45" t="s">
        <v>44</v>
      </c>
      <c r="F32" s="59">
        <f>COUNTIF($H$4:$H$27,E32)</f>
        <v>10</v>
      </c>
    </row>
    <row r="33" spans="2:6" ht="21.95" customHeight="1" x14ac:dyDescent="0.2">
      <c r="B33" s="50" t="s">
        <v>46</v>
      </c>
      <c r="C33" s="58">
        <f t="shared" si="0"/>
        <v>1</v>
      </c>
      <c r="E33" s="45" t="s">
        <v>47</v>
      </c>
      <c r="F33" s="59">
        <f>COUNTIF($H$4:$H$27,E33)</f>
        <v>5</v>
      </c>
    </row>
    <row r="34" spans="2:6" ht="21.95" customHeight="1" x14ac:dyDescent="0.2">
      <c r="B34" s="50" t="s">
        <v>49</v>
      </c>
      <c r="C34" s="58">
        <f t="shared" si="0"/>
        <v>1</v>
      </c>
      <c r="E34" s="45" t="s">
        <v>50</v>
      </c>
      <c r="F34" s="59">
        <f>COUNTIF($H$4:$H$27,E34)</f>
        <v>4</v>
      </c>
    </row>
    <row r="35" spans="2:6" ht="21.95" customHeight="1" x14ac:dyDescent="0.2">
      <c r="B35" s="50" t="s">
        <v>52</v>
      </c>
      <c r="C35" s="58">
        <f t="shared" si="0"/>
        <v>2</v>
      </c>
    </row>
    <row r="36" spans="2:6" ht="21.95" customHeight="1" x14ac:dyDescent="0.2">
      <c r="B36" s="50" t="s">
        <v>54</v>
      </c>
      <c r="C36" s="58">
        <f t="shared" si="0"/>
        <v>1</v>
      </c>
    </row>
    <row r="37" spans="2:6" ht="21.95" customHeight="1" x14ac:dyDescent="0.2">
      <c r="B37" s="50" t="s">
        <v>56</v>
      </c>
      <c r="C37" s="58">
        <f t="shared" si="0"/>
        <v>2</v>
      </c>
    </row>
    <row r="38" spans="2:6" ht="21.95" customHeight="1" x14ac:dyDescent="0.2">
      <c r="B38" s="50" t="s">
        <v>58</v>
      </c>
      <c r="C38" s="58">
        <f t="shared" si="0"/>
        <v>1</v>
      </c>
    </row>
    <row r="39" spans="2:6" ht="21.95" customHeight="1" x14ac:dyDescent="0.2">
      <c r="B39" s="50" t="s">
        <v>60</v>
      </c>
      <c r="C39" s="58">
        <f t="shared" si="0"/>
        <v>1</v>
      </c>
    </row>
    <row r="40" spans="2:6" ht="21.95" customHeight="1" x14ac:dyDescent="0.2">
      <c r="B40" s="50" t="s">
        <v>4</v>
      </c>
      <c r="C40" s="58">
        <f t="shared" si="0"/>
        <v>2</v>
      </c>
    </row>
    <row r="41" spans="2:6" x14ac:dyDescent="0.2">
      <c r="B41" s="50" t="s">
        <v>63</v>
      </c>
      <c r="C41" s="58">
        <f t="shared" si="0"/>
        <v>3</v>
      </c>
    </row>
    <row r="42" spans="2:6" ht="15.75" x14ac:dyDescent="0.25">
      <c r="B42" s="16"/>
      <c r="C42" s="16"/>
    </row>
    <row r="43" spans="2:6" ht="15.75" x14ac:dyDescent="0.25">
      <c r="B43" s="16"/>
      <c r="C43" s="16"/>
    </row>
    <row r="44" spans="2:6" ht="15.75" x14ac:dyDescent="0.25">
      <c r="B44" s="16"/>
      <c r="C44" s="16"/>
    </row>
    <row r="45" spans="2:6" ht="15.75" x14ac:dyDescent="0.25">
      <c r="B45" s="16"/>
      <c r="C45" s="16"/>
    </row>
    <row r="46" spans="2:6" ht="15.75" x14ac:dyDescent="0.25">
      <c r="B46" s="16"/>
      <c r="C46" s="16"/>
    </row>
    <row r="47" spans="2:6" ht="15.75" x14ac:dyDescent="0.25">
      <c r="B47" s="16"/>
      <c r="C47" s="16"/>
    </row>
    <row r="48" spans="2:6" ht="15.75" x14ac:dyDescent="0.25">
      <c r="B48" s="16"/>
      <c r="C48" s="16"/>
    </row>
    <row r="49" spans="2:3" ht="15.75" x14ac:dyDescent="0.25">
      <c r="B49" s="16"/>
      <c r="C49" s="16"/>
    </row>
    <row r="50" spans="2:3" ht="15.75" x14ac:dyDescent="0.25">
      <c r="B50" s="16"/>
      <c r="C50" s="16"/>
    </row>
    <row r="51" spans="2:3" ht="15.75" x14ac:dyDescent="0.25">
      <c r="B51" s="16"/>
      <c r="C51" s="16"/>
    </row>
    <row r="52" spans="2:3" ht="15.75" x14ac:dyDescent="0.25">
      <c r="B52" s="16"/>
      <c r="C52" s="16"/>
    </row>
    <row r="53" spans="2:3" ht="15.75" x14ac:dyDescent="0.25">
      <c r="B53" s="16"/>
      <c r="C53" s="16"/>
    </row>
  </sheetData>
  <mergeCells count="1">
    <mergeCell ref="Q2:R2"/>
  </mergeCells>
  <phoneticPr fontId="12" type="noConversion"/>
  <conditionalFormatting sqref="E32:E34">
    <cfRule type="containsText" dxfId="26" priority="1" operator="containsText" text="GEWONNEN">
      <formula>NOT(ISERROR(SEARCH("GEWONNEN",E32)))</formula>
    </cfRule>
    <cfRule type="containsText" dxfId="25" priority="2" operator="containsText" text="VERLOREN">
      <formula>NOT(ISERROR(SEARCH("VERLOREN",E32)))</formula>
    </cfRule>
    <cfRule type="containsText" dxfId="24" priority="3" operator="containsText" text="OFFEN">
      <formula>NOT(ISERROR(SEARCH("OFFEN",E32)))</formula>
    </cfRule>
  </conditionalFormatting>
  <conditionalFormatting sqref="V4:V6 H4:H27">
    <cfRule type="containsText" dxfId="23" priority="4" operator="containsText" text="GEWONNEN">
      <formula>NOT(ISERROR(SEARCH("GEWONNEN",H4)))</formula>
    </cfRule>
    <cfRule type="containsText" dxfId="22" priority="5" operator="containsText" text="VERLOREN">
      <formula>NOT(ISERROR(SEARCH("VERLOREN",H4)))</formula>
    </cfRule>
    <cfRule type="containsText" dxfId="21" priority="6" operator="containsText" text="OFFEN">
      <formula>NOT(ISERROR(SEARCH("OFFEN",H4)))</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zoomScaleNormal="100" workbookViewId="0"/>
  </sheetViews>
  <sheetFormatPr defaultColWidth="10.625" defaultRowHeight="15" x14ac:dyDescent="0.2"/>
  <cols>
    <col min="1" max="1" width="3.125" style="1" customWidth="1"/>
    <col min="2" max="2" width="24.75" style="3" customWidth="1"/>
    <col min="3" max="3" width="20.625" style="3" customWidth="1"/>
    <col min="4" max="4" width="22.625" style="1" customWidth="1"/>
    <col min="5" max="5" width="25.125" style="1" customWidth="1"/>
    <col min="6" max="6" width="17.625" style="1" customWidth="1"/>
    <col min="7" max="7" width="29" style="4" customWidth="1"/>
    <col min="8" max="8" width="20.75" style="4" customWidth="1"/>
    <col min="9" max="9" width="19.5" style="4" customWidth="1"/>
    <col min="10" max="10" width="20.25" style="4" customWidth="1"/>
    <col min="11" max="11" width="19.25" style="1" customWidth="1"/>
    <col min="12" max="12" width="17.625" style="1" customWidth="1"/>
    <col min="13" max="13" width="17.875" style="1" customWidth="1"/>
    <col min="14" max="14" width="11.625" style="1" customWidth="1"/>
    <col min="15" max="15" width="20.625" style="1" customWidth="1"/>
    <col min="16" max="16" width="3.125" style="1" customWidth="1"/>
    <col min="17" max="17" width="29" style="1" customWidth="1"/>
    <col min="18" max="18" width="3.125" style="1" customWidth="1"/>
    <col min="19" max="19" width="19.25" style="1" customWidth="1"/>
    <col min="20" max="20" width="3.125" style="1" customWidth="1"/>
    <col min="21" max="16384" width="10.625" style="1"/>
  </cols>
  <sheetData>
    <row r="1" spans="1:19" s="18" customFormat="1" ht="35.1" customHeight="1" x14ac:dyDescent="0.35">
      <c r="A1" s="17"/>
      <c r="B1" s="38" t="s">
        <v>20</v>
      </c>
      <c r="C1" s="17"/>
      <c r="D1" s="17"/>
      <c r="E1" s="17"/>
      <c r="F1" s="17"/>
      <c r="G1" s="17"/>
      <c r="H1" s="17"/>
      <c r="I1" s="19"/>
      <c r="J1" s="19"/>
      <c r="K1" s="17"/>
    </row>
    <row r="2" spans="1:19" ht="22.35" customHeight="1" thickBot="1" x14ac:dyDescent="0.35">
      <c r="A2" s="7"/>
      <c r="B2" s="20" t="s">
        <v>77</v>
      </c>
      <c r="C2" s="20"/>
      <c r="D2" s="20" t="s">
        <v>78</v>
      </c>
      <c r="E2" s="20"/>
      <c r="F2" s="20"/>
      <c r="G2" s="20" t="s">
        <v>79</v>
      </c>
      <c r="H2" s="20"/>
      <c r="I2" s="20"/>
      <c r="J2" s="20"/>
      <c r="K2" s="26"/>
      <c r="L2" s="25" t="s">
        <v>26</v>
      </c>
      <c r="M2" s="25"/>
      <c r="N2" s="99" t="s">
        <v>27</v>
      </c>
      <c r="O2" s="99"/>
    </row>
    <row r="3" spans="1:19" s="2" customFormat="1" ht="35.1" customHeight="1" x14ac:dyDescent="0.25">
      <c r="A3" s="11"/>
      <c r="B3" s="71" t="s">
        <v>80</v>
      </c>
      <c r="C3" s="72" t="s">
        <v>81</v>
      </c>
      <c r="D3" s="79" t="s">
        <v>82</v>
      </c>
      <c r="E3" s="79" t="s">
        <v>83</v>
      </c>
      <c r="F3" s="79" t="s">
        <v>84</v>
      </c>
      <c r="G3" s="73" t="s">
        <v>85</v>
      </c>
      <c r="H3" s="73" t="s">
        <v>86</v>
      </c>
      <c r="I3" s="73" t="s">
        <v>87</v>
      </c>
      <c r="J3" s="73" t="s">
        <v>88</v>
      </c>
      <c r="K3" s="74" t="s">
        <v>34</v>
      </c>
      <c r="L3" s="75" t="s">
        <v>29</v>
      </c>
      <c r="M3" s="75" t="s">
        <v>35</v>
      </c>
      <c r="N3" s="75" t="s">
        <v>36</v>
      </c>
      <c r="O3" s="77" t="s">
        <v>42</v>
      </c>
      <c r="P3" s="11"/>
      <c r="Q3" s="48" t="s">
        <v>85</v>
      </c>
      <c r="S3" s="48" t="s">
        <v>86</v>
      </c>
    </row>
    <row r="4" spans="1:19" ht="18" customHeight="1" x14ac:dyDescent="0.3">
      <c r="A4" s="7"/>
      <c r="B4" s="65" t="s">
        <v>5</v>
      </c>
      <c r="C4" s="21"/>
      <c r="D4" s="39">
        <v>2500000</v>
      </c>
      <c r="E4" s="40">
        <v>0.75</v>
      </c>
      <c r="F4" s="10">
        <f t="shared" ref="F4:F26" si="0">$D4*$E4</f>
        <v>1875000</v>
      </c>
      <c r="G4" s="44" t="s">
        <v>89</v>
      </c>
      <c r="H4" s="46" t="s">
        <v>44</v>
      </c>
      <c r="I4" s="41"/>
      <c r="J4" s="41"/>
      <c r="K4" s="42"/>
      <c r="L4" s="42"/>
      <c r="M4" s="42"/>
      <c r="N4" s="42"/>
      <c r="O4" s="68"/>
      <c r="P4" s="7"/>
      <c r="Q4" s="49" t="s">
        <v>90</v>
      </c>
      <c r="S4" s="45" t="s">
        <v>44</v>
      </c>
    </row>
    <row r="5" spans="1:19" ht="18" customHeight="1" x14ac:dyDescent="0.3">
      <c r="A5" s="7"/>
      <c r="B5" s="65" t="s">
        <v>6</v>
      </c>
      <c r="C5" s="21"/>
      <c r="D5" s="39">
        <v>3500000</v>
      </c>
      <c r="E5" s="40">
        <v>0.5</v>
      </c>
      <c r="F5" s="10">
        <f t="shared" si="0"/>
        <v>1750000</v>
      </c>
      <c r="G5" s="21" t="s">
        <v>91</v>
      </c>
      <c r="H5" s="47" t="s">
        <v>50</v>
      </c>
      <c r="I5" s="41"/>
      <c r="J5" s="41"/>
      <c r="K5" s="42"/>
      <c r="L5" s="42"/>
      <c r="M5" s="42"/>
      <c r="N5" s="42"/>
      <c r="O5" s="68"/>
      <c r="P5" s="7"/>
      <c r="Q5" s="51" t="s">
        <v>89</v>
      </c>
      <c r="S5" s="45" t="s">
        <v>47</v>
      </c>
    </row>
    <row r="6" spans="1:19" ht="18" customHeight="1" x14ac:dyDescent="0.3">
      <c r="A6" s="7"/>
      <c r="B6" s="65" t="s">
        <v>7</v>
      </c>
      <c r="C6" s="21"/>
      <c r="D6" s="39">
        <v>900000</v>
      </c>
      <c r="E6" s="40">
        <v>0.1</v>
      </c>
      <c r="F6" s="10">
        <f t="shared" si="0"/>
        <v>90000</v>
      </c>
      <c r="G6" s="21" t="s">
        <v>92</v>
      </c>
      <c r="H6" s="47" t="s">
        <v>44</v>
      </c>
      <c r="I6" s="41"/>
      <c r="J6" s="41"/>
      <c r="K6" s="42"/>
      <c r="L6" s="42"/>
      <c r="M6" s="42"/>
      <c r="N6" s="42"/>
      <c r="O6" s="68"/>
      <c r="P6" s="7"/>
      <c r="Q6" s="52" t="s">
        <v>92</v>
      </c>
      <c r="S6" s="45" t="s">
        <v>50</v>
      </c>
    </row>
    <row r="7" spans="1:19" ht="18" customHeight="1" x14ac:dyDescent="0.3">
      <c r="A7" s="7"/>
      <c r="B7" s="65" t="s">
        <v>8</v>
      </c>
      <c r="C7" s="21"/>
      <c r="D7" s="39">
        <v>2600000</v>
      </c>
      <c r="E7" s="40">
        <v>0.75</v>
      </c>
      <c r="F7" s="10">
        <f t="shared" si="0"/>
        <v>1950000</v>
      </c>
      <c r="G7" s="21" t="s">
        <v>91</v>
      </c>
      <c r="H7" s="47" t="s">
        <v>50</v>
      </c>
      <c r="I7" s="41"/>
      <c r="J7" s="41"/>
      <c r="K7" s="42"/>
      <c r="L7" s="42"/>
      <c r="M7" s="42"/>
      <c r="N7" s="42"/>
      <c r="O7" s="68"/>
      <c r="P7" s="7"/>
      <c r="Q7" s="53" t="s">
        <v>91</v>
      </c>
    </row>
    <row r="8" spans="1:19" ht="18" customHeight="1" x14ac:dyDescent="0.3">
      <c r="A8" s="7"/>
      <c r="B8" s="65" t="s">
        <v>9</v>
      </c>
      <c r="C8" s="21"/>
      <c r="D8" s="39">
        <v>2000000</v>
      </c>
      <c r="E8" s="40">
        <v>0.5</v>
      </c>
      <c r="F8" s="10">
        <f t="shared" si="0"/>
        <v>1000000</v>
      </c>
      <c r="G8" s="21" t="s">
        <v>93</v>
      </c>
      <c r="H8" s="47" t="s">
        <v>47</v>
      </c>
      <c r="I8" s="41"/>
      <c r="J8" s="41"/>
      <c r="K8" s="42"/>
      <c r="L8" s="42"/>
      <c r="M8" s="42"/>
      <c r="N8" s="42"/>
      <c r="O8" s="68"/>
      <c r="P8" s="7"/>
      <c r="Q8" s="54" t="s">
        <v>93</v>
      </c>
    </row>
    <row r="9" spans="1:19" ht="18" customHeight="1" x14ac:dyDescent="0.3">
      <c r="A9" s="7"/>
      <c r="B9" s="65" t="s">
        <v>10</v>
      </c>
      <c r="C9" s="21"/>
      <c r="D9" s="39">
        <v>1600000</v>
      </c>
      <c r="E9" s="40">
        <v>0.25</v>
      </c>
      <c r="F9" s="10">
        <f t="shared" si="0"/>
        <v>400000</v>
      </c>
      <c r="G9" s="44" t="s">
        <v>90</v>
      </c>
      <c r="H9" s="47" t="s">
        <v>44</v>
      </c>
      <c r="I9" s="41"/>
      <c r="J9" s="41"/>
      <c r="K9" s="42"/>
      <c r="L9" s="42"/>
      <c r="M9" s="42"/>
      <c r="N9" s="42"/>
      <c r="O9" s="68"/>
      <c r="P9" s="7"/>
    </row>
    <row r="10" spans="1:19" ht="18" customHeight="1" x14ac:dyDescent="0.3">
      <c r="A10" s="7"/>
      <c r="B10" s="65" t="s">
        <v>11</v>
      </c>
      <c r="C10" s="21"/>
      <c r="D10" s="39">
        <v>2750000</v>
      </c>
      <c r="E10" s="40">
        <v>0.35</v>
      </c>
      <c r="F10" s="10">
        <f t="shared" si="0"/>
        <v>962499.99999999988</v>
      </c>
      <c r="G10" s="21" t="s">
        <v>91</v>
      </c>
      <c r="H10" s="47" t="s">
        <v>50</v>
      </c>
      <c r="I10" s="41"/>
      <c r="J10" s="41"/>
      <c r="K10" s="42"/>
      <c r="L10" s="42"/>
      <c r="M10" s="42"/>
      <c r="N10" s="42"/>
      <c r="O10" s="68"/>
      <c r="P10" s="7"/>
    </row>
    <row r="11" spans="1:19" ht="18" customHeight="1" x14ac:dyDescent="0.3">
      <c r="A11" s="7"/>
      <c r="B11" s="65" t="s">
        <v>12</v>
      </c>
      <c r="C11" s="21"/>
      <c r="D11" s="39">
        <v>850000</v>
      </c>
      <c r="E11" s="40">
        <v>0.9</v>
      </c>
      <c r="F11" s="10">
        <f t="shared" si="0"/>
        <v>765000</v>
      </c>
      <c r="G11" s="21" t="s">
        <v>92</v>
      </c>
      <c r="H11" s="47" t="s">
        <v>44</v>
      </c>
      <c r="I11" s="41"/>
      <c r="J11" s="41"/>
      <c r="K11" s="42"/>
      <c r="L11" s="42"/>
      <c r="M11" s="42"/>
      <c r="N11" s="42"/>
      <c r="O11" s="68"/>
      <c r="P11" s="7"/>
    </row>
    <row r="12" spans="1:19" ht="18" customHeight="1" x14ac:dyDescent="0.3">
      <c r="A12" s="7"/>
      <c r="B12" s="65" t="s">
        <v>13</v>
      </c>
      <c r="C12" s="21"/>
      <c r="D12" s="39">
        <v>6750000</v>
      </c>
      <c r="E12" s="40">
        <v>0.6</v>
      </c>
      <c r="F12" s="10">
        <f t="shared" si="0"/>
        <v>4050000</v>
      </c>
      <c r="G12" s="21" t="s">
        <v>91</v>
      </c>
      <c r="H12" s="47" t="s">
        <v>50</v>
      </c>
      <c r="I12" s="41"/>
      <c r="J12" s="41"/>
      <c r="K12" s="42"/>
      <c r="L12" s="42"/>
      <c r="M12" s="42"/>
      <c r="N12" s="42"/>
      <c r="O12" s="68"/>
      <c r="P12" s="7"/>
    </row>
    <row r="13" spans="1:19" ht="18" customHeight="1" x14ac:dyDescent="0.3">
      <c r="A13" s="7"/>
      <c r="B13" s="65" t="s">
        <v>14</v>
      </c>
      <c r="C13" s="21"/>
      <c r="D13" s="39">
        <v>2750000</v>
      </c>
      <c r="E13" s="40">
        <v>0.33</v>
      </c>
      <c r="F13" s="10">
        <f t="shared" si="0"/>
        <v>907500</v>
      </c>
      <c r="G13" s="21" t="s">
        <v>93</v>
      </c>
      <c r="H13" s="47" t="s">
        <v>47</v>
      </c>
      <c r="I13" s="41"/>
      <c r="J13" s="41"/>
      <c r="K13" s="42"/>
      <c r="L13" s="42"/>
      <c r="M13" s="42"/>
      <c r="N13" s="42"/>
      <c r="O13" s="68"/>
      <c r="P13" s="7"/>
    </row>
    <row r="14" spans="1:19" ht="18" customHeight="1" x14ac:dyDescent="0.3">
      <c r="A14" s="7"/>
      <c r="B14" s="65"/>
      <c r="C14" s="21"/>
      <c r="D14" s="39"/>
      <c r="E14" s="40"/>
      <c r="F14" s="10">
        <f t="shared" si="0"/>
        <v>0</v>
      </c>
      <c r="G14" s="21"/>
      <c r="H14" s="47"/>
      <c r="I14" s="41"/>
      <c r="J14" s="41"/>
      <c r="K14" s="42"/>
      <c r="L14" s="42"/>
      <c r="M14" s="42"/>
      <c r="N14" s="42"/>
      <c r="O14" s="68"/>
      <c r="P14" s="7"/>
    </row>
    <row r="15" spans="1:19" ht="18" customHeight="1" x14ac:dyDescent="0.3">
      <c r="A15" s="7"/>
      <c r="B15" s="65"/>
      <c r="C15" s="21"/>
      <c r="D15" s="39"/>
      <c r="E15" s="40"/>
      <c r="F15" s="10">
        <f t="shared" si="0"/>
        <v>0</v>
      </c>
      <c r="G15" s="21"/>
      <c r="H15" s="47"/>
      <c r="I15" s="41"/>
      <c r="J15" s="41"/>
      <c r="K15" s="42"/>
      <c r="L15" s="42"/>
      <c r="M15" s="42"/>
      <c r="N15" s="42"/>
      <c r="O15" s="68"/>
      <c r="P15" s="7"/>
    </row>
    <row r="16" spans="1:19" ht="18" customHeight="1" x14ac:dyDescent="0.3">
      <c r="A16" s="7"/>
      <c r="B16" s="65"/>
      <c r="C16" s="21"/>
      <c r="D16" s="39"/>
      <c r="E16" s="40"/>
      <c r="F16" s="10">
        <f t="shared" si="0"/>
        <v>0</v>
      </c>
      <c r="G16" s="21"/>
      <c r="H16" s="47"/>
      <c r="I16" s="41"/>
      <c r="J16" s="41"/>
      <c r="K16" s="42"/>
      <c r="L16" s="42"/>
      <c r="M16" s="42"/>
      <c r="N16" s="42"/>
      <c r="O16" s="68"/>
      <c r="P16" s="7"/>
    </row>
    <row r="17" spans="1:16" ht="18" customHeight="1" x14ac:dyDescent="0.3">
      <c r="A17" s="7"/>
      <c r="B17" s="65"/>
      <c r="C17" s="21"/>
      <c r="D17" s="39"/>
      <c r="E17" s="40"/>
      <c r="F17" s="10">
        <f t="shared" si="0"/>
        <v>0</v>
      </c>
      <c r="G17" s="21"/>
      <c r="H17" s="47"/>
      <c r="I17" s="41"/>
      <c r="J17" s="41"/>
      <c r="K17" s="42"/>
      <c r="L17" s="42"/>
      <c r="M17" s="42"/>
      <c r="N17" s="42"/>
      <c r="O17" s="68"/>
      <c r="P17" s="7"/>
    </row>
    <row r="18" spans="1:16" ht="18" customHeight="1" x14ac:dyDescent="0.3">
      <c r="A18" s="7"/>
      <c r="B18" s="65"/>
      <c r="C18" s="21"/>
      <c r="D18" s="39"/>
      <c r="E18" s="40"/>
      <c r="F18" s="10">
        <f t="shared" si="0"/>
        <v>0</v>
      </c>
      <c r="G18" s="21"/>
      <c r="H18" s="47"/>
      <c r="I18" s="41"/>
      <c r="J18" s="41"/>
      <c r="K18" s="42"/>
      <c r="L18" s="42"/>
      <c r="M18" s="42"/>
      <c r="N18" s="42"/>
      <c r="O18" s="68"/>
      <c r="P18" s="7"/>
    </row>
    <row r="19" spans="1:16" ht="18" customHeight="1" x14ac:dyDescent="0.3">
      <c r="A19" s="7"/>
      <c r="B19" s="65"/>
      <c r="C19" s="21"/>
      <c r="D19" s="39"/>
      <c r="E19" s="40"/>
      <c r="F19" s="10">
        <f t="shared" si="0"/>
        <v>0</v>
      </c>
      <c r="G19" s="21"/>
      <c r="H19" s="47"/>
      <c r="I19" s="41"/>
      <c r="J19" s="41"/>
      <c r="K19" s="42"/>
      <c r="L19" s="42"/>
      <c r="M19" s="42"/>
      <c r="N19" s="42"/>
      <c r="O19" s="68"/>
      <c r="P19" s="7"/>
    </row>
    <row r="20" spans="1:16" ht="18" customHeight="1" x14ac:dyDescent="0.3">
      <c r="A20" s="7"/>
      <c r="B20" s="65"/>
      <c r="C20" s="21"/>
      <c r="D20" s="39"/>
      <c r="E20" s="40"/>
      <c r="F20" s="10">
        <f t="shared" si="0"/>
        <v>0</v>
      </c>
      <c r="G20" s="21"/>
      <c r="H20" s="47"/>
      <c r="I20" s="41"/>
      <c r="J20" s="41"/>
      <c r="K20" s="42"/>
      <c r="L20" s="42"/>
      <c r="M20" s="42"/>
      <c r="N20" s="42"/>
      <c r="O20" s="68"/>
      <c r="P20" s="7"/>
    </row>
    <row r="21" spans="1:16" ht="18" customHeight="1" x14ac:dyDescent="0.3">
      <c r="A21" s="7"/>
      <c r="B21" s="65"/>
      <c r="C21" s="21"/>
      <c r="D21" s="39"/>
      <c r="E21" s="40"/>
      <c r="F21" s="10">
        <f t="shared" si="0"/>
        <v>0</v>
      </c>
      <c r="G21" s="21"/>
      <c r="H21" s="47"/>
      <c r="I21" s="41"/>
      <c r="J21" s="41"/>
      <c r="K21" s="42"/>
      <c r="L21" s="42"/>
      <c r="M21" s="42"/>
      <c r="N21" s="42"/>
      <c r="O21" s="68"/>
      <c r="P21" s="7"/>
    </row>
    <row r="22" spans="1:16" ht="18" customHeight="1" x14ac:dyDescent="0.3">
      <c r="A22" s="7"/>
      <c r="B22" s="65"/>
      <c r="C22" s="21"/>
      <c r="D22" s="39"/>
      <c r="E22" s="40"/>
      <c r="F22" s="10">
        <f t="shared" si="0"/>
        <v>0</v>
      </c>
      <c r="G22" s="21"/>
      <c r="H22" s="47"/>
      <c r="I22" s="41"/>
      <c r="J22" s="41"/>
      <c r="K22" s="42"/>
      <c r="L22" s="42"/>
      <c r="M22" s="42"/>
      <c r="N22" s="42"/>
      <c r="O22" s="68"/>
      <c r="P22" s="7"/>
    </row>
    <row r="23" spans="1:16" ht="18" customHeight="1" x14ac:dyDescent="0.3">
      <c r="A23" s="7"/>
      <c r="B23" s="65"/>
      <c r="C23" s="21"/>
      <c r="D23" s="39"/>
      <c r="E23" s="40"/>
      <c r="F23" s="10">
        <f t="shared" si="0"/>
        <v>0</v>
      </c>
      <c r="G23" s="21"/>
      <c r="H23" s="47"/>
      <c r="I23" s="41"/>
      <c r="J23" s="41"/>
      <c r="K23" s="42"/>
      <c r="L23" s="42"/>
      <c r="M23" s="42"/>
      <c r="N23" s="42"/>
      <c r="O23" s="68"/>
      <c r="P23" s="7"/>
    </row>
    <row r="24" spans="1:16" ht="18" customHeight="1" x14ac:dyDescent="0.3">
      <c r="A24" s="7"/>
      <c r="B24" s="65"/>
      <c r="C24" s="21"/>
      <c r="D24" s="39"/>
      <c r="E24" s="40"/>
      <c r="F24" s="10">
        <f t="shared" si="0"/>
        <v>0</v>
      </c>
      <c r="G24" s="21"/>
      <c r="H24" s="47"/>
      <c r="I24" s="41"/>
      <c r="J24" s="41"/>
      <c r="K24" s="42"/>
      <c r="L24" s="42"/>
      <c r="M24" s="42"/>
      <c r="N24" s="42"/>
      <c r="O24" s="68"/>
      <c r="P24" s="7"/>
    </row>
    <row r="25" spans="1:16" ht="18" customHeight="1" x14ac:dyDescent="0.3">
      <c r="A25" s="7"/>
      <c r="B25" s="65"/>
      <c r="C25" s="21"/>
      <c r="D25" s="39"/>
      <c r="E25" s="40"/>
      <c r="F25" s="10">
        <f t="shared" si="0"/>
        <v>0</v>
      </c>
      <c r="G25" s="21"/>
      <c r="H25" s="47"/>
      <c r="I25" s="41"/>
      <c r="J25" s="41"/>
      <c r="K25" s="42"/>
      <c r="L25" s="42"/>
      <c r="M25" s="42"/>
      <c r="N25" s="42"/>
      <c r="O25" s="68"/>
      <c r="P25" s="7"/>
    </row>
    <row r="26" spans="1:16" ht="18" customHeight="1" x14ac:dyDescent="0.3">
      <c r="A26" s="7"/>
      <c r="B26" s="80"/>
      <c r="C26" s="81"/>
      <c r="D26" s="82"/>
      <c r="E26" s="83"/>
      <c r="F26" s="84">
        <f t="shared" si="0"/>
        <v>0</v>
      </c>
      <c r="G26" s="81"/>
      <c r="H26" s="85"/>
      <c r="I26" s="86"/>
      <c r="J26" s="86"/>
      <c r="K26" s="87"/>
      <c r="L26" s="87"/>
      <c r="M26" s="87"/>
      <c r="N26" s="87"/>
      <c r="O26" s="88"/>
      <c r="P26" s="7"/>
    </row>
    <row r="27" spans="1:16" x14ac:dyDescent="0.2">
      <c r="B27" s="92">
        <f>SUBTOTAL(103,$B$4:$B$26)</f>
        <v>10</v>
      </c>
      <c r="C27" s="90"/>
      <c r="D27" s="93">
        <f>SUM(D4:D26)</f>
        <v>26200000</v>
      </c>
      <c r="E27" s="95">
        <f>SUBTOTAL(101,$E$4:$E$26)</f>
        <v>0.503</v>
      </c>
      <c r="F27" s="94">
        <f>SUM(F4:F26)</f>
        <v>13750000</v>
      </c>
      <c r="G27" s="91"/>
      <c r="H27" s="96"/>
      <c r="I27" s="96"/>
      <c r="J27" s="96"/>
      <c r="K27" s="96"/>
      <c r="L27" s="96"/>
      <c r="M27" s="96"/>
      <c r="N27" s="96"/>
      <c r="O27" s="89"/>
    </row>
    <row r="28" spans="1:16" x14ac:dyDescent="0.2">
      <c r="C28" s="62"/>
    </row>
    <row r="29" spans="1:16" ht="21.95" customHeight="1" x14ac:dyDescent="0.3">
      <c r="B29" s="63" t="s">
        <v>74</v>
      </c>
      <c r="C29" s="8"/>
      <c r="D29" s="7"/>
      <c r="E29" s="7"/>
      <c r="F29" s="7"/>
      <c r="G29" s="9"/>
      <c r="H29" s="9"/>
      <c r="I29" s="9"/>
      <c r="J29" s="9"/>
      <c r="K29" s="7"/>
    </row>
    <row r="30" spans="1:16" ht="21.95" customHeight="1" x14ac:dyDescent="0.25">
      <c r="B30" s="11" t="s">
        <v>94</v>
      </c>
      <c r="C30" s="16"/>
      <c r="D30" s="3"/>
      <c r="E30" s="11" t="s">
        <v>95</v>
      </c>
      <c r="F30" s="16"/>
      <c r="G30" s="5"/>
      <c r="H30" s="5"/>
      <c r="I30" s="1"/>
      <c r="J30" s="1"/>
    </row>
    <row r="31" spans="1:16" ht="21.95" customHeight="1" x14ac:dyDescent="0.2">
      <c r="B31" s="49" t="s">
        <v>90</v>
      </c>
      <c r="C31" s="58">
        <f>COUNTIF($G$4:$G$26,B31)</f>
        <v>1</v>
      </c>
      <c r="D31" s="3"/>
      <c r="E31" s="45" t="s">
        <v>44</v>
      </c>
      <c r="F31" s="59">
        <f>COUNTIF($H$4:$H$26,E31)</f>
        <v>4</v>
      </c>
      <c r="G31" s="5"/>
      <c r="H31" s="5"/>
      <c r="I31" s="1"/>
      <c r="J31" s="1"/>
    </row>
    <row r="32" spans="1:16" ht="21.95" customHeight="1" x14ac:dyDescent="0.2">
      <c r="B32" s="51" t="s">
        <v>89</v>
      </c>
      <c r="C32" s="58">
        <f>COUNTIF($G$4:$G$26,B32)</f>
        <v>1</v>
      </c>
      <c r="D32" s="3"/>
      <c r="E32" s="45" t="s">
        <v>47</v>
      </c>
      <c r="F32" s="59">
        <f>COUNTIF($H$4:$H$26,E32)</f>
        <v>2</v>
      </c>
      <c r="G32" s="5"/>
      <c r="H32" s="5"/>
      <c r="I32" s="1"/>
      <c r="J32" s="1"/>
    </row>
    <row r="33" spans="2:10" ht="21.95" customHeight="1" x14ac:dyDescent="0.2">
      <c r="B33" s="52" t="s">
        <v>92</v>
      </c>
      <c r="C33" s="58">
        <f>COUNTIF($G$4:$G$26,B33)</f>
        <v>2</v>
      </c>
      <c r="D33" s="3"/>
      <c r="E33" s="45" t="s">
        <v>50</v>
      </c>
      <c r="F33" s="59">
        <f>COUNTIF($H$4:$H$26,E33)</f>
        <v>4</v>
      </c>
      <c r="G33" s="5"/>
      <c r="H33" s="5"/>
      <c r="I33" s="1"/>
      <c r="J33" s="1"/>
    </row>
    <row r="34" spans="2:10" x14ac:dyDescent="0.2">
      <c r="B34" s="53" t="s">
        <v>91</v>
      </c>
      <c r="C34" s="58">
        <f>COUNTIF($G$4:$G$26,B34)</f>
        <v>4</v>
      </c>
      <c r="D34" s="3"/>
      <c r="E34" s="4"/>
      <c r="F34" s="5"/>
      <c r="G34" s="5"/>
      <c r="H34" s="5"/>
      <c r="I34" s="1"/>
      <c r="J34" s="1"/>
    </row>
    <row r="35" spans="2:10" x14ac:dyDescent="0.2">
      <c r="B35" s="54" t="s">
        <v>93</v>
      </c>
      <c r="C35" s="58">
        <f>COUNTIF($G$4:$G$26,B35)</f>
        <v>2</v>
      </c>
      <c r="D35" s="3"/>
      <c r="E35" s="4"/>
      <c r="F35" s="5"/>
      <c r="G35" s="5"/>
      <c r="H35" s="5"/>
      <c r="I35" s="1"/>
      <c r="J35" s="1"/>
    </row>
    <row r="36" spans="2:10" ht="21.95" customHeight="1" x14ac:dyDescent="0.2"/>
    <row r="37" spans="2:10" ht="21.95" customHeight="1" x14ac:dyDescent="0.2">
      <c r="B37" s="11" t="s">
        <v>24</v>
      </c>
    </row>
    <row r="38" spans="2:10" ht="21.95" customHeight="1" x14ac:dyDescent="0.2">
      <c r="B38" s="49" t="s">
        <v>90</v>
      </c>
      <c r="C38" s="61">
        <f>SUMIF($G$4:$G$26,B38,$D$4:$D$26)</f>
        <v>1600000</v>
      </c>
    </row>
    <row r="39" spans="2:10" ht="21.95" customHeight="1" x14ac:dyDescent="0.2">
      <c r="B39" s="51" t="s">
        <v>89</v>
      </c>
      <c r="C39" s="61">
        <f>SUMIF($G$4:$G$26,B39,$D$4:$D$26)</f>
        <v>2500000</v>
      </c>
    </row>
    <row r="40" spans="2:10" ht="21.95" customHeight="1" x14ac:dyDescent="0.2">
      <c r="B40" s="52" t="s">
        <v>92</v>
      </c>
      <c r="C40" s="61">
        <f>SUMIF($G$4:$G$26,B40,$D$4:$D$26)</f>
        <v>1750000</v>
      </c>
    </row>
    <row r="41" spans="2:10" x14ac:dyDescent="0.2">
      <c r="B41" s="53" t="s">
        <v>91</v>
      </c>
      <c r="C41" s="61">
        <f>SUMIF($G$4:$G$26,B41,$D$4:$D$26)</f>
        <v>15600000</v>
      </c>
    </row>
    <row r="42" spans="2:10" x14ac:dyDescent="0.2">
      <c r="B42" s="54" t="s">
        <v>93</v>
      </c>
      <c r="C42" s="61">
        <f>SUMIF($G$4:$G$26,B42,$D$4:$D$26)</f>
        <v>4750000</v>
      </c>
    </row>
    <row r="43" spans="2:10" x14ac:dyDescent="0.2">
      <c r="C43" s="62"/>
    </row>
  </sheetData>
  <mergeCells count="1">
    <mergeCell ref="N2:O2"/>
  </mergeCells>
  <phoneticPr fontId="12" type="noConversion"/>
  <conditionalFormatting sqref="B31:B35">
    <cfRule type="containsText" dxfId="20" priority="6" operator="containsText" text="Nicht erfolgreich abgeschlossen">
      <formula>NOT(ISERROR(SEARCH("Nicht erfolgreich abgeschlossen",B31)))</formula>
    </cfRule>
    <cfRule type="containsText" dxfId="19" priority="7" operator="containsText" text="Erfolgreich abgeschlossen">
      <formula>NOT(ISERROR(SEARCH("Erfolgreich abgeschlossen",B31)))</formula>
    </cfRule>
    <cfRule type="containsText" dxfId="18" priority="8" operator="containsText" text="Verhandlung">
      <formula>NOT(ISERROR(SEARCH("Verhandlung",B31)))</formula>
    </cfRule>
    <cfRule type="containsText" dxfId="17" priority="9" operator="containsText" text="Angebot">
      <formula>NOT(ISERROR(SEARCH("Angebot",B31)))</formula>
    </cfRule>
    <cfRule type="containsText" dxfId="16" priority="10" operator="containsText" text="Qualifikation">
      <formula>NOT(ISERROR(SEARCH("Qualifikation",B31)))</formula>
    </cfRule>
  </conditionalFormatting>
  <conditionalFormatting sqref="B38:B42">
    <cfRule type="containsText" dxfId="15" priority="1" operator="containsText" text="Nicht erfolgreich abgeschlossen">
      <formula>NOT(ISERROR(SEARCH("Nicht erfolgreich abgeschlossen",B38)))</formula>
    </cfRule>
    <cfRule type="containsText" dxfId="14" priority="2" operator="containsText" text="Erfolgreich abgeschlossen">
      <formula>NOT(ISERROR(SEARCH("Erfolgreich abgeschlossen",B38)))</formula>
    </cfRule>
    <cfRule type="containsText" dxfId="13" priority="3" operator="containsText" text="Verhandlung">
      <formula>NOT(ISERROR(SEARCH("Verhandlung",B38)))</formula>
    </cfRule>
    <cfRule type="containsText" dxfId="12" priority="4" operator="containsText" text="Angebot">
      <formula>NOT(ISERROR(SEARCH("Angebot",B38)))</formula>
    </cfRule>
    <cfRule type="containsText" dxfId="11" priority="5" operator="containsText" text="Qualifikation">
      <formula>NOT(ISERROR(SEARCH("Qualifikation",B38)))</formula>
    </cfRule>
  </conditionalFormatting>
  <conditionalFormatting sqref="E31:E33">
    <cfRule type="containsText" dxfId="10" priority="11" operator="containsText" text="GEWONNEN">
      <formula>NOT(ISERROR(SEARCH("GEWONNEN",E31)))</formula>
    </cfRule>
    <cfRule type="containsText" dxfId="9" priority="12" operator="containsText" text="VERLOREN">
      <formula>NOT(ISERROR(SEARCH("VERLOREN",E31)))</formula>
    </cfRule>
    <cfRule type="containsText" dxfId="8" priority="13" operator="containsText" text="OFFEN">
      <formula>NOT(ISERROR(SEARCH("OFFEN",E31)))</formula>
    </cfRule>
  </conditionalFormatting>
  <conditionalFormatting sqref="Q4:Q8 G4:G26">
    <cfRule type="containsText" dxfId="7" priority="14" operator="containsText" text="Nicht erfolgreich abgeschlossen">
      <formula>NOT(ISERROR(SEARCH("Nicht erfolgreich abgeschlossen",G4)))</formula>
    </cfRule>
    <cfRule type="containsText" dxfId="6" priority="15" operator="containsText" text="Erfolgreich abgeschlossen">
      <formula>NOT(ISERROR(SEARCH("Erfolgreich abgeschlossen",G4)))</formula>
    </cfRule>
    <cfRule type="containsText" dxfId="5" priority="16" operator="containsText" text="Verhandlung">
      <formula>NOT(ISERROR(SEARCH("Verhandlung",G4)))</formula>
    </cfRule>
    <cfRule type="containsText" dxfId="4" priority="17" operator="containsText" text="Angebot">
      <formula>NOT(ISERROR(SEARCH("Angebot",G4)))</formula>
    </cfRule>
    <cfRule type="containsText" dxfId="3" priority="18" operator="containsText" text="Qualifikation">
      <formula>NOT(ISERROR(SEARCH("Qualifikation",G4)))</formula>
    </cfRule>
  </conditionalFormatting>
  <conditionalFormatting sqref="S4:S6 H4:H26">
    <cfRule type="containsText" dxfId="2" priority="22" operator="containsText" text="GEWONNEN">
      <formula>NOT(ISERROR(SEARCH("GEWONNEN",H4)))</formula>
    </cfRule>
    <cfRule type="containsText" dxfId="1" priority="23" operator="containsText" text="VERLOREN">
      <formula>NOT(ISERROR(SEARCH("VERLOREN",H4)))</formula>
    </cfRule>
    <cfRule type="containsText" dxfId="0" priority="24" operator="containsText" text="OFFEN">
      <formula>NOT(ISERROR(SEARCH("OFFEN",H4)))</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2" sqref="B2"/>
    </sheetView>
  </sheetViews>
  <sheetFormatPr defaultColWidth="10.625" defaultRowHeight="15" x14ac:dyDescent="0.25"/>
  <cols>
    <col min="1" max="1" width="3.125" style="12" customWidth="1"/>
    <col min="2" max="2" width="86.875" style="12" bestFit="1" customWidth="1"/>
    <col min="3" max="16384" width="10.625" style="12"/>
  </cols>
  <sheetData>
    <row r="1" spans="2:2" ht="20.100000000000001" customHeight="1" x14ac:dyDescent="0.25"/>
    <row r="2" spans="2:2" ht="123" customHeight="1" x14ac:dyDescent="0.25">
      <c r="B2" s="1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Vorlage für Vertriebs-Dashboard</vt:lpstr>
      <vt:lpstr>Leads</vt:lpstr>
      <vt:lpstr>Chancen</vt:lpstr>
      <vt:lpstr>– Haftungsausschluss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2022-07-26T11:17:15Z</cp:lastPrinted>
  <dcterms:created xsi:type="dcterms:W3CDTF">2016-02-25T02:48:22Z</dcterms:created>
  <dcterms:modified xsi:type="dcterms:W3CDTF">2024-02-22T20:20:24Z</dcterms:modified>
  <cp:category/>
  <cp:contentStatus/>
</cp:coreProperties>
</file>