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sales-pipeline-template/"/>
    </mc:Choice>
  </mc:AlternateContent>
  <xr:revisionPtr revIDLastSave="0" documentId="13_ncr:1_{18DB385D-B438-E54C-91B5-6F70344E85D0}" xr6:coauthVersionLast="47" xr6:coauthVersionMax="47" xr10:uidLastSave="{00000000-0000-0000-0000-000000000000}"/>
  <bookViews>
    <workbookView xWindow="2920" yWindow="980" windowWidth="26680" windowHeight="20760" tabRatio="500" xr2:uid="{00000000-000D-0000-FFFF-FFFF00000000}"/>
  </bookViews>
  <sheets>
    <sheet name="Modelo do painel de controle de" sheetId="13" r:id="rId1"/>
    <sheet name="Leads" sheetId="12" r:id="rId2"/>
    <sheet name="Oportunidades" sheetId="5" r:id="rId3"/>
    <sheet name="– Aviso de isenção de responsab" sheetId="10" r:id="rId4"/>
  </sheets>
  <externalReferences>
    <externalReference r:id="rId5"/>
    <externalReference r:id="rId6"/>
  </externalReferences>
  <definedNames>
    <definedName name="_xlnm._FilterDatabase" localSheetId="1" hidden="1">Leads!$B$3:$R$23</definedName>
    <definedName name="_xlnm._FilterDatabase" localSheetId="2" hidden="1">Oportunidades!$B$3:$O$26</definedName>
    <definedName name="end_time">'[1]Distributed Team Meeting Plan'!$E$6</definedName>
    <definedName name="LEADS_table">Leads!$B$4:$R$27</definedName>
    <definedName name="_xlnm.Print_Area" localSheetId="1">Leads!$B$1:$R$28</definedName>
    <definedName name="_xlnm.Print_Area" localSheetId="0">'Modelo do painel de controle de'!$B$2:$F$17</definedName>
    <definedName name="_xlnm.Print_Area" localSheetId="2">Oportunidades!$B$1:$O$27</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5" l="1"/>
  <c r="F5" i="5"/>
  <c r="F6" i="5"/>
  <c r="F7" i="5"/>
  <c r="F8" i="5"/>
  <c r="F9" i="5"/>
  <c r="F10" i="5"/>
  <c r="F11" i="5"/>
  <c r="F12" i="5"/>
  <c r="F13" i="5"/>
  <c r="F14" i="5"/>
  <c r="F15" i="5"/>
  <c r="F16" i="5"/>
  <c r="F17" i="5"/>
  <c r="F18" i="5"/>
  <c r="F19" i="5"/>
  <c r="F20" i="5"/>
  <c r="F21" i="5"/>
  <c r="F22" i="5"/>
  <c r="F23" i="5"/>
  <c r="F24" i="5"/>
  <c r="F25" i="5"/>
  <c r="F26" i="5"/>
  <c r="F27" i="5"/>
  <c r="E27" i="5"/>
  <c r="D27" i="5"/>
  <c r="B27" i="5"/>
  <c r="B28" i="12"/>
  <c r="B14" i="13"/>
  <c r="B10" i="13"/>
  <c r="B5" i="13"/>
  <c r="C42" i="5"/>
  <c r="C41" i="5"/>
  <c r="C40" i="5"/>
  <c r="C39" i="5"/>
  <c r="C38" i="5"/>
  <c r="C35" i="5"/>
  <c r="C34" i="5"/>
  <c r="F33" i="5"/>
  <c r="C33" i="5"/>
  <c r="F32" i="5"/>
  <c r="C32" i="5"/>
  <c r="F31" i="5"/>
  <c r="C31" i="5"/>
  <c r="C41" i="12"/>
  <c r="C40" i="12"/>
  <c r="C39" i="12"/>
  <c r="C38" i="12"/>
  <c r="C37" i="12"/>
  <c r="C36" i="12"/>
  <c r="C35" i="12"/>
  <c r="F34" i="12"/>
  <c r="C34" i="12"/>
  <c r="F33" i="12"/>
  <c r="C33" i="12"/>
  <c r="F32" i="12"/>
  <c r="C32" i="12"/>
</calcChain>
</file>

<file path=xl/sharedStrings.xml><?xml version="1.0" encoding="utf-8"?>
<sst xmlns="http://schemas.openxmlformats.org/spreadsheetml/2006/main" count="201" uniqueCount="101">
  <si>
    <t>LEADS</t>
  </si>
  <si>
    <t>TOTAL</t>
  </si>
  <si>
    <t>LEAD</t>
  </si>
  <si>
    <t>Lead 1</t>
  </si>
  <si>
    <t>Lead 2</t>
  </si>
  <si>
    <t>Lead 3</t>
  </si>
  <si>
    <t>Lead 4</t>
  </si>
  <si>
    <t>Lead 5</t>
  </si>
  <si>
    <t>Lead 6</t>
  </si>
  <si>
    <t>Lead 7</t>
  </si>
  <si>
    <t>Lead 8</t>
  </si>
  <si>
    <t>Lead 9</t>
  </si>
  <si>
    <t>Lead 10</t>
  </si>
  <si>
    <t>Lead 11</t>
  </si>
  <si>
    <t>Lead 12</t>
  </si>
  <si>
    <t>Lead 13</t>
  </si>
  <si>
    <t>Lead 14</t>
  </si>
  <si>
    <t>Lead 15</t>
  </si>
  <si>
    <t>Lead 16</t>
  </si>
  <si>
    <t>Lead 17</t>
  </si>
  <si>
    <t>Lead 18</t>
  </si>
  <si>
    <t>Lead 19</t>
  </si>
  <si>
    <t>Lead 20</t>
  </si>
  <si>
    <t>MODELO DO PAINEL DE CONTROLE DE VENDAS</t>
  </si>
  <si>
    <t>PAINEL DE VENDAS</t>
  </si>
  <si>
    <t>LEADS POR FONTE</t>
  </si>
  <si>
    <t>LEADS POR STATUS</t>
  </si>
  <si>
    <t>OPORTUNIDADES</t>
  </si>
  <si>
    <t>NEGÓCIOS POR ETAPA</t>
  </si>
  <si>
    <t>NEGÓCIOS POR STATUS</t>
  </si>
  <si>
    <t>RECEITA TOTAL POTENCIAL</t>
  </si>
  <si>
    <t>RECEITA POTENCIAL POR ETAPA</t>
  </si>
  <si>
    <t>CLIQUE AQUI PARA CRIAR NO SMARTSHEET</t>
  </si>
  <si>
    <t>INFORMAÇÕES DE CONTATO</t>
  </si>
  <si>
    <t>INFORMAÇÕES ADICIONAIS</t>
  </si>
  <si>
    <t>NOME DA EMPRESA</t>
  </si>
  <si>
    <t>NOME DO CONTATO</t>
  </si>
  <si>
    <t>CARGO</t>
  </si>
  <si>
    <t>DATA DO ÚLTIMO CONTATO</t>
  </si>
  <si>
    <t>DATA DO PRÓXIMO CONTATO</t>
  </si>
  <si>
    <t>FONTE DO LEAD</t>
  </si>
  <si>
    <t>STATUS DO LEAD</t>
  </si>
  <si>
    <t>PRÓXIMA AÇÃO</t>
  </si>
  <si>
    <t>ENDEREÇO DE E-MAIL</t>
  </si>
  <si>
    <t>TELEFONE</t>
  </si>
  <si>
    <t>SITE</t>
  </si>
  <si>
    <t>ENDEREÇO PARA CORRESPONDÊNCIA</t>
  </si>
  <si>
    <t>CIDADE</t>
  </si>
  <si>
    <t>ESTADO</t>
  </si>
  <si>
    <t>CEP</t>
  </si>
  <si>
    <t>PAÍS</t>
  </si>
  <si>
    <t>NOTAS</t>
  </si>
  <si>
    <t>FONTE DO 
LEAD</t>
  </si>
  <si>
    <t>STATUS DO 
LEAD</t>
  </si>
  <si>
    <t>Redes sociais</t>
  </si>
  <si>
    <t>ABERTO</t>
  </si>
  <si>
    <t>Marketing por e-mail</t>
  </si>
  <si>
    <t>PERDIDO</t>
  </si>
  <si>
    <t>Pesquisa orgânica</t>
  </si>
  <si>
    <t>GANHO</t>
  </si>
  <si>
    <t>Social pago</t>
  </si>
  <si>
    <t>Pesquisa paga</t>
  </si>
  <si>
    <t>Recomendação</t>
  </si>
  <si>
    <t>Tráfego direto</t>
  </si>
  <si>
    <t>Fontes off-line</t>
  </si>
  <si>
    <t>Chamada não solicitada</t>
  </si>
  <si>
    <t>Outro</t>
  </si>
  <si>
    <t>Não altere as tabelas abaixo.</t>
  </si>
  <si>
    <t>CONTAGEM DE FONTES DE LEAD</t>
  </si>
  <si>
    <t>CONTAGEM DE STATUS DE LEAD</t>
  </si>
  <si>
    <t>NEGÓCIO</t>
  </si>
  <si>
    <t>FINANCEIRO</t>
  </si>
  <si>
    <t>AÇÃO</t>
  </si>
  <si>
    <t>TÍTULO DO NEGÓCIO</t>
  </si>
  <si>
    <t>EMPRESA</t>
  </si>
  <si>
    <t>PROBABILIDADE 
DE NEGÓCIO</t>
  </si>
  <si>
    <t>PREVISÃO 
PONDERADA</t>
  </si>
  <si>
    <t>STATUS DO 
NEGÓCIO</t>
  </si>
  <si>
    <t>DATA DE FECHAMENTO</t>
  </si>
  <si>
    <t>ETAPA DO 
NEGÓCIO</t>
  </si>
  <si>
    <t>Negócio 1</t>
  </si>
  <si>
    <t>Proposta</t>
  </si>
  <si>
    <t>Qualificação</t>
  </si>
  <si>
    <t>Negócio 2</t>
  </si>
  <si>
    <t>Encerrado - Ganho</t>
  </si>
  <si>
    <t>Negócio 3</t>
  </si>
  <si>
    <t>Em negociação</t>
  </si>
  <si>
    <t>Negócio 4</t>
  </si>
  <si>
    <t>Negócio 5</t>
  </si>
  <si>
    <t>Encerrado - Perdido</t>
  </si>
  <si>
    <t>Negócio 6</t>
  </si>
  <si>
    <t>Negócio 7</t>
  </si>
  <si>
    <t>Negócio 8</t>
  </si>
  <si>
    <t>Negócio 9</t>
  </si>
  <si>
    <t>Negócio 10</t>
  </si>
  <si>
    <t>CONTAGEM DE ETAPAS DO NEGÓCIO</t>
  </si>
  <si>
    <t>CONTAGEM DE STATUS DO NEGÓCIO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</si>
  <si>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</si>
  <si>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TAMANHO DO 
NEGÓCIO</t>
    <phoneticPr fontId="12" type="noConversion"/>
  </si>
  <si>
    <t>ETAPA DO 
NEGÓCIO</t>
    <phoneticPr fontId="12" type="noConversion"/>
  </si>
  <si>
    <t>DATA DE 
INÍCIO</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</si>
</sst>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1"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b/>
      <sz val="20"/>
      <color theme="1"/>
      <name val="Century Gothic"/>
      <family val="1"/>
    </font>
    <font>
      <b/>
      <sz val="20"/>
      <color theme="1"/>
      <name val="Arial"/>
      <family val="2"/>
    </font>
    <font>
      <sz val="8"/>
      <name val="Calibri"/>
      <family val="2"/>
      <scheme val="minor"/>
    </font>
    <font>
      <sz val="18"/>
      <color theme="1" tint="0.34998626667073579"/>
      <name val="Century Gothic"/>
      <family val="1"/>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sz val="9"/>
      <name val="Calibri"/>
      <family val="3"/>
      <charset val="134"/>
      <scheme val="minor"/>
    </font>
    <font>
      <b/>
      <u/>
      <sz val="22"/>
      <color theme="0"/>
      <name val="Century Gothic"/>
      <family val="1"/>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
      <left style="thin">
        <color rgb="FFB4C6E7"/>
      </left>
      <right style="thin">
        <color theme="0" tint="-0.249977111117893"/>
      </right>
      <top style="thin">
        <color rgb="FFB4C6E7"/>
      </top>
      <bottom style="thin">
        <color theme="0" tint="-0.249977111117893"/>
      </bottom>
      <diagonal/>
    </border>
    <border>
      <left style="thin">
        <color theme="0" tint="-0.249977111117893"/>
      </left>
      <right style="thin">
        <color theme="0" tint="-0.249977111117893"/>
      </right>
      <top style="thin">
        <color rgb="FFB4C6E7"/>
      </top>
      <bottom style="thin">
        <color theme="0" tint="-0.249977111117893"/>
      </bottom>
      <diagonal/>
    </border>
    <border>
      <left style="thin">
        <color theme="0" tint="-0.249977111117893"/>
      </left>
      <right style="thin">
        <color rgb="FFB4C6E7"/>
      </right>
      <top style="thin">
        <color rgb="FFB4C6E7"/>
      </top>
      <bottom style="thin">
        <color theme="0" tint="-0.249977111117893"/>
      </bottom>
      <diagonal/>
    </border>
    <border>
      <left style="thin">
        <color rgb="FFB4C6E7"/>
      </left>
      <right style="thin">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96">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xf numFmtId="164" fontId="6" fillId="2" borderId="1" xfId="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6" fillId="0" borderId="0" xfId="0" applyFont="1" applyAlignment="1">
      <alignment horizontal="left" vertical="center" wrapText="1" indent="1"/>
    </xf>
    <xf numFmtId="0" fontId="9" fillId="5" borderId="0" xfId="0" applyFont="1" applyFill="1" applyAlignment="1">
      <alignment vertical="center"/>
    </xf>
    <xf numFmtId="0" fontId="6" fillId="0" borderId="0" xfId="0" applyFont="1" applyAlignment="1">
      <alignment wrapTex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xf numFmtId="0" fontId="5" fillId="0" borderId="4" xfId="0" applyFont="1" applyBorder="1" applyAlignment="1">
      <alignment vertical="center"/>
    </xf>
    <xf numFmtId="164" fontId="6" fillId="2" borderId="3" xfId="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5" fillId="0" borderId="4" xfId="0" applyFont="1" applyBorder="1" applyAlignment="1">
      <alignment horizontal="left" vertical="center"/>
    </xf>
    <xf numFmtId="0" fontId="5" fillId="0" borderId="4" xfId="0" applyFont="1" applyBorder="1"/>
    <xf numFmtId="0" fontId="3" fillId="0" borderId="4" xfId="0" applyFont="1" applyBorder="1"/>
    <xf numFmtId="49" fontId="6" fillId="7" borderId="1" xfId="0" applyNumberFormat="1" applyFont="1" applyFill="1" applyBorder="1" applyAlignment="1">
      <alignment horizontal="left" vertical="center" wrapText="1" indent="1"/>
    </xf>
    <xf numFmtId="49" fontId="6" fillId="7" borderId="3"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3" xfId="1" applyNumberFormat="1" applyFont="1" applyFill="1" applyBorder="1" applyAlignment="1">
      <alignment horizontal="center" vertical="center" wrapText="1"/>
    </xf>
    <xf numFmtId="49" fontId="6" fillId="7" borderId="3" xfId="1" applyNumberFormat="1" applyFont="1" applyFill="1" applyBorder="1" applyAlignment="1">
      <alignment horizontal="left" vertical="center" wrapText="1" inden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3" xfId="1" applyNumberFormat="1" applyFont="1" applyFill="1" applyBorder="1" applyAlignment="1">
      <alignment horizontal="left" vertical="center" wrapText="1" indent="1"/>
    </xf>
    <xf numFmtId="49" fontId="6" fillId="2" borderId="3" xfId="1" applyNumberFormat="1" applyFont="1" applyFill="1" applyBorder="1" applyAlignment="1">
      <alignment vertical="center" wrapText="1"/>
    </xf>
    <xf numFmtId="0" fontId="13" fillId="0" borderId="0" xfId="0" applyFont="1" applyAlignment="1">
      <alignment horizontal="left" vertical="center"/>
    </xf>
    <xf numFmtId="164" fontId="6" fillId="0" borderId="1" xfId="1" applyFont="1" applyFill="1" applyBorder="1" applyAlignment="1">
      <alignment horizontal="center" vertical="center" wrapText="1"/>
    </xf>
    <xf numFmtId="9" fontId="6" fillId="0" borderId="1" xfId="3"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3" xfId="0" applyNumberFormat="1" applyFont="1" applyBorder="1" applyAlignment="1">
      <alignment horizontal="left" vertical="center" wrapText="1" indent="1"/>
    </xf>
    <xf numFmtId="164" fontId="6" fillId="0" borderId="3" xfId="1" applyFont="1" applyFill="1" applyBorder="1" applyAlignment="1">
      <alignment horizontal="center" vertical="center" wrapText="1"/>
    </xf>
    <xf numFmtId="9" fontId="6" fillId="0" borderId="3" xfId="3"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49" fontId="6" fillId="0" borderId="3" xfId="1" applyNumberFormat="1" applyFont="1" applyFill="1" applyBorder="1" applyAlignment="1">
      <alignment horizontal="left" vertical="center" wrapText="1" inden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0" fontId="14" fillId="0" borderId="1" xfId="0" applyFont="1" applyBorder="1" applyAlignment="1">
      <alignment horizontal="center" vertical="center"/>
    </xf>
    <xf numFmtId="49" fontId="14" fillId="0" borderId="1" xfId="2"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5"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0" fontId="16" fillId="0" borderId="0" xfId="0" applyFont="1" applyAlignment="1">
      <alignment horizontal="left"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7" fillId="0" borderId="0" xfId="0" applyFont="1" applyAlignment="1">
      <alignment horizontal="center"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8" fillId="0" borderId="0" xfId="0" applyFont="1" applyAlignment="1">
      <alignment vertical="center"/>
    </xf>
    <xf numFmtId="0" fontId="15" fillId="0" borderId="6" xfId="0" applyFont="1" applyBorder="1" applyAlignment="1">
      <alignment horizontal="left" vertical="center" wrapText="1"/>
    </xf>
    <xf numFmtId="49" fontId="6" fillId="0" borderId="11" xfId="0" applyNumberFormat="1" applyFont="1" applyBorder="1" applyAlignment="1">
      <alignment horizontal="left" vertical="center" wrapText="1" indent="1"/>
    </xf>
    <xf numFmtId="49" fontId="6" fillId="7" borderId="11" xfId="0" applyNumberFormat="1" applyFont="1" applyFill="1" applyBorder="1" applyAlignment="1">
      <alignment horizontal="left" vertical="center" wrapText="1" indent="1"/>
    </xf>
    <xf numFmtId="0" fontId="7" fillId="4" borderId="8" xfId="0" applyFont="1" applyFill="1" applyBorder="1" applyAlignment="1">
      <alignment horizontal="left" vertical="center" wrapText="1" indent="1"/>
    </xf>
    <xf numFmtId="0" fontId="7" fillId="4" borderId="9" xfId="0" applyFont="1" applyFill="1" applyBorder="1" applyAlignment="1">
      <alignment horizontal="left" vertical="center" wrapText="1" indent="1"/>
    </xf>
    <xf numFmtId="49" fontId="7" fillId="4" borderId="9" xfId="0" applyNumberFormat="1" applyFont="1" applyFill="1" applyBorder="1" applyAlignment="1">
      <alignment horizontal="center" vertical="center" wrapText="1"/>
    </xf>
    <xf numFmtId="49" fontId="7" fillId="4" borderId="9" xfId="0" applyNumberFormat="1" applyFont="1" applyFill="1" applyBorder="1" applyAlignment="1">
      <alignment horizontal="left" vertical="center" wrapText="1" indent="1"/>
    </xf>
    <xf numFmtId="49" fontId="7" fillId="3" borderId="9" xfId="0" applyNumberFormat="1" applyFont="1" applyFill="1" applyBorder="1" applyAlignment="1">
      <alignment horizontal="left" vertical="center" wrapText="1" indent="1"/>
    </xf>
    <xf numFmtId="49" fontId="7" fillId="3" borderId="9" xfId="0" applyNumberFormat="1" applyFont="1" applyFill="1" applyBorder="1" applyAlignment="1">
      <alignment horizontal="center" vertical="center" wrapText="1"/>
    </xf>
    <xf numFmtId="49" fontId="7" fillId="4" borderId="10" xfId="0" applyNumberFormat="1" applyFont="1" applyFill="1" applyBorder="1" applyAlignment="1">
      <alignment horizontal="left" vertical="center" wrapText="1" indent="1"/>
    </xf>
    <xf numFmtId="0" fontId="7" fillId="3" borderId="9" xfId="0" applyFont="1" applyFill="1" applyBorder="1" applyAlignment="1">
      <alignment horizontal="center" vertical="center" wrapText="1"/>
    </xf>
    <xf numFmtId="0" fontId="5" fillId="0" borderId="4" xfId="0" applyFont="1" applyBorder="1" applyAlignment="1">
      <alignment horizontal="left" vertical="center" wrapText="1"/>
    </xf>
    <xf numFmtId="0" fontId="7" fillId="11" borderId="0" xfId="0" applyFont="1" applyFill="1" applyAlignment="1">
      <alignment horizontal="center" vertical="center" wrapText="1"/>
    </xf>
    <xf numFmtId="49" fontId="6" fillId="0" borderId="0" xfId="0" applyNumberFormat="1" applyFont="1" applyAlignment="1">
      <alignment vertical="center" wrapText="1"/>
    </xf>
    <xf numFmtId="14" fontId="6" fillId="0" borderId="0" xfId="0" applyNumberFormat="1" applyFont="1" applyAlignment="1">
      <alignment horizontal="center" vertical="center" wrapText="1"/>
    </xf>
    <xf numFmtId="14" fontId="6" fillId="0" borderId="0" xfId="0" applyNumberFormat="1" applyFont="1" applyAlignment="1">
      <alignment vertical="center" wrapText="1"/>
    </xf>
    <xf numFmtId="0" fontId="6" fillId="0" borderId="0" xfId="0" applyFont="1" applyAlignment="1">
      <alignment vertical="center" wrapText="1"/>
    </xf>
    <xf numFmtId="0" fontId="7" fillId="2" borderId="0" xfId="0" applyFont="1" applyFill="1" applyAlignment="1">
      <alignment horizontal="center" vertical="center" wrapText="1"/>
    </xf>
    <xf numFmtId="164" fontId="7" fillId="3" borderId="12" xfId="0" applyNumberFormat="1" applyFont="1" applyFill="1" applyBorder="1" applyAlignment="1">
      <alignment horizontal="center" vertical="center" wrapText="1"/>
    </xf>
    <xf numFmtId="9" fontId="7" fillId="3" borderId="13"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0" fontId="15" fillId="0" borderId="6" xfId="0" applyFont="1" applyBorder="1" applyAlignment="1">
      <alignment horizontal="left" vertical="center" wrapText="1"/>
    </xf>
    <xf numFmtId="166" fontId="17" fillId="0" borderId="7" xfId="0" applyNumberFormat="1" applyFont="1" applyBorder="1" applyAlignment="1">
      <alignment horizontal="left" vertical="center" wrapText="1"/>
    </xf>
    <xf numFmtId="0" fontId="4" fillId="6" borderId="0" xfId="2" applyFill="1" applyAlignment="1">
      <alignment horizontal="center" vertical="center"/>
    </xf>
    <xf numFmtId="0" fontId="20"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122">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rgb="FF5BE7F0"/>
        </patternFill>
      </fill>
    </dxf>
    <dxf>
      <fill>
        <patternFill>
          <bgColor theme="0" tint="-0.14996795556505021"/>
        </patternFill>
      </fill>
    </dxf>
    <dxf>
      <fill>
        <patternFill>
          <bgColor rgb="FFBFD77D"/>
        </patternFill>
      </fill>
    </dxf>
    <dxf>
      <fill>
        <patternFill>
          <bgColor rgb="FF5BE7F0"/>
        </patternFill>
      </fill>
    </dxf>
    <dxf>
      <fill>
        <patternFill>
          <bgColor theme="0" tint="-0.14996795556505021"/>
        </patternFill>
      </fill>
    </dxf>
    <dxf>
      <fill>
        <patternFill>
          <bgColor rgb="FF5BE7F0"/>
        </patternFill>
      </fill>
    </dxf>
    <dxf>
      <fill>
        <patternFill>
          <bgColor theme="0" tint="-0.14996795556505021"/>
        </patternFill>
      </fill>
    </dxf>
    <dxf>
      <fill>
        <patternFill>
          <bgColor theme="7" tint="0.79998168889431442"/>
        </patternFill>
      </fill>
    </dxf>
    <dxf>
      <fill>
        <patternFill>
          <bgColor rgb="FF00BD32"/>
        </patternFill>
      </fill>
    </dxf>
    <dxf>
      <fill>
        <patternFill>
          <bgColor rgb="FFBFD77D"/>
        </patternFill>
      </fill>
    </dxf>
    <dxf>
      <fill>
        <patternFill>
          <bgColor rgb="FF00BD32"/>
        </patternFill>
      </fill>
    </dxf>
    <dxf>
      <fill>
        <patternFill>
          <bgColor rgb="FFBFD77D"/>
        </patternFill>
      </fill>
    </dxf>
    <dxf>
      <fill>
        <patternFill>
          <bgColor rgb="FF5BE7F0"/>
        </patternFill>
      </fill>
    </dxf>
    <dxf>
      <fill>
        <patternFill>
          <bgColor theme="7" tint="0.79998168889431442"/>
        </patternFill>
      </fill>
    </dxf>
    <dxf>
      <fill>
        <patternFill>
          <bgColor theme="0" tint="-0.14996795556505021"/>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BFD77D"/>
        </patternFill>
      </fill>
    </dxf>
    <dxf>
      <fill>
        <patternFill>
          <bgColor rgb="FF5BE7F0"/>
        </patternFill>
      </fill>
    </dxf>
    <dxf>
      <fill>
        <patternFill>
          <bgColor theme="7" tint="0.79998168889431442"/>
        </patternFill>
      </fill>
    </dxf>
    <dxf>
      <fill>
        <patternFill>
          <bgColor rgb="FF00BD32"/>
        </patternFill>
      </fill>
    </dxf>
    <dxf>
      <fill>
        <patternFill>
          <bgColor theme="7" tint="0.79998168889431442"/>
        </patternFill>
      </fill>
    </dxf>
    <dxf>
      <fill>
        <patternFill>
          <bgColor rgb="FFBFD77D"/>
        </patternFill>
      </fill>
    </dxf>
    <dxf>
      <fill>
        <patternFill>
          <bgColor rgb="FF5BE7F0"/>
        </patternFill>
      </fill>
    </dxf>
    <dxf>
      <fill>
        <patternFill>
          <bgColor theme="0" tint="-0.14996795556505021"/>
        </patternFill>
      </fill>
    </dxf>
    <dxf>
      <fill>
        <patternFill>
          <bgColor rgb="FF00BD32"/>
        </patternFill>
      </fill>
    </dxf>
    <dxf>
      <fill>
        <patternFill>
          <bgColor rgb="FFBFD77D"/>
        </patternFill>
      </fill>
    </dxf>
    <dxf>
      <fill>
        <patternFill>
          <bgColor theme="0" tint="-0.14996795556505021"/>
        </patternFill>
      </fill>
    </dxf>
    <dxf>
      <fill>
        <patternFill>
          <bgColor rgb="FF5BE7F0"/>
        </patternFill>
      </fill>
    </dxf>
    <dxf>
      <fill>
        <patternFill>
          <bgColor theme="0" tint="-0.14996795556505021"/>
        </patternFill>
      </fill>
    </dxf>
    <dxf>
      <fill>
        <patternFill>
          <bgColor rgb="FFBFD77D"/>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
      <fill>
        <patternFill>
          <bgColor theme="0" tint="-0.14996795556505021"/>
        </patternFill>
      </fill>
    </dxf>
    <dxf>
      <fill>
        <patternFill>
          <bgColor rgb="FFBFD77D"/>
        </patternFill>
      </fill>
    </dxf>
    <dxf>
      <fill>
        <patternFill>
          <bgColor rgb="FF5BE7F0"/>
        </patternFill>
      </fill>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9"/>
        <color theme="1"/>
        <name val="Century Gothic"/>
        <family val="1"/>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fill>
        <patternFill patternType="none">
          <fgColor indexed="64"/>
          <bgColor auto="1"/>
        </patternFill>
      </fill>
      <alignment vertical="center" textRotation="0" wrapText="1" justifyLastLine="0" shrinkToFit="0"/>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yyyy/mm/dd"/>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rgb="FFF7F9FB"/>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Redes sociais</c:v>
                </c:pt>
                <c:pt idx="1">
                  <c:v>Marketing por e-mail</c:v>
                </c:pt>
                <c:pt idx="2">
                  <c:v>Pesquisa orgânica</c:v>
                </c:pt>
                <c:pt idx="3">
                  <c:v>Social pago</c:v>
                </c:pt>
                <c:pt idx="4">
                  <c:v>Pesquisa paga</c:v>
                </c:pt>
                <c:pt idx="5">
                  <c:v>Recomendação</c:v>
                </c:pt>
                <c:pt idx="6">
                  <c:v>Tráfego direto</c:v>
                </c:pt>
                <c:pt idx="7">
                  <c:v>Fontes off-line</c:v>
                </c:pt>
                <c:pt idx="8">
                  <c:v>Chamada não solicitada</c:v>
                </c:pt>
                <c:pt idx="9">
                  <c:v>Outro</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ABERTO</c:v>
                </c:pt>
                <c:pt idx="1">
                  <c:v>PERDIDO</c:v>
                </c:pt>
                <c:pt idx="2">
                  <c:v>GANHO</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Oportunidades!$B$31:$B$35</c:f>
              <c:strCache>
                <c:ptCount val="5"/>
                <c:pt idx="0">
                  <c:v>Qualificação</c:v>
                </c:pt>
                <c:pt idx="1">
                  <c:v>Proposta</c:v>
                </c:pt>
                <c:pt idx="2">
                  <c:v>Em negociação</c:v>
                </c:pt>
                <c:pt idx="3">
                  <c:v>Encerrado - Ganho</c:v>
                </c:pt>
                <c:pt idx="4">
                  <c:v>Encerrado - Perdido</c:v>
                </c:pt>
              </c:strCache>
            </c:strRef>
          </c:cat>
          <c:val>
            <c:numRef>
              <c:f>Oportunidades!$C$31:$C$35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Oportunidades!$E$31:$E$33</c:f>
              <c:strCache>
                <c:ptCount val="3"/>
                <c:pt idx="0">
                  <c:v>ABERTO</c:v>
                </c:pt>
                <c:pt idx="1">
                  <c:v>PERDIDO</c:v>
                </c:pt>
                <c:pt idx="2">
                  <c:v>GANHO</c:v>
                </c:pt>
              </c:strCache>
            </c:strRef>
          </c:cat>
          <c:val>
            <c:numRef>
              <c:f>Oportunidades!$F$31:$F$33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Oportunidades!$B$38:$B$42</c:f>
              <c:strCache>
                <c:ptCount val="5"/>
                <c:pt idx="0">
                  <c:v>Qualificação</c:v>
                </c:pt>
                <c:pt idx="1">
                  <c:v>Proposta</c:v>
                </c:pt>
                <c:pt idx="2">
                  <c:v>Em negociação</c:v>
                </c:pt>
                <c:pt idx="3">
                  <c:v>Encerrado - Ganho</c:v>
                </c:pt>
                <c:pt idx="4">
                  <c:v>Encerrado - Perdido</c:v>
                </c:pt>
              </c:strCache>
            </c:strRef>
          </c:cat>
          <c:val>
            <c:numRef>
              <c:f>Oportunidades!$C$38:$C$42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pt.smartsheet.com/try-it?trp=57921&amp;utm_language=PT&amp;utm_source=template-excel&amp;utm_medium=content&amp;utm_campaign=ic-Sales+Dashboard-excel-57921-pt&amp;lpa=ic+Sales+Dashboard+excel+57921+pt"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4572000</xdr:colOff>
      <xdr:row>5</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5</xdr:col>
      <xdr:colOff>4368800</xdr:colOff>
      <xdr:row>6</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xdr:row>
      <xdr:rowOff>0</xdr:rowOff>
    </xdr:from>
    <xdr:to>
      <xdr:col>3</xdr:col>
      <xdr:colOff>4572000</xdr:colOff>
      <xdr:row>10</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xdr:row>
      <xdr:rowOff>0</xdr:rowOff>
    </xdr:from>
    <xdr:to>
      <xdr:col>5</xdr:col>
      <xdr:colOff>4368800</xdr:colOff>
      <xdr:row>11</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50800</xdr:rowOff>
    </xdr:from>
    <xdr:to>
      <xdr:col>5</xdr:col>
      <xdr:colOff>4368800</xdr:colOff>
      <xdr:row>16</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5</xdr:col>
      <xdr:colOff>1816100</xdr:colOff>
      <xdr:row>0</xdr:row>
      <xdr:rowOff>12700</xdr:rowOff>
    </xdr:from>
    <xdr:to>
      <xdr:col>6</xdr:col>
      <xdr:colOff>139700</xdr:colOff>
      <xdr:row>0</xdr:row>
      <xdr:rowOff>530376</xdr:rowOff>
    </xdr:to>
    <xdr:pic>
      <xdr:nvPicPr>
        <xdr:cNvPr id="3" name="Picture 2">
          <a:hlinkClick xmlns:r="http://schemas.openxmlformats.org/officeDocument/2006/relationships" r:id="rId6"/>
          <a:extLst>
            <a:ext uri="{FF2B5EF4-FFF2-40B4-BE49-F238E27FC236}">
              <a16:creationId xmlns:a16="http://schemas.microsoft.com/office/drawing/2014/main" id="{34902539-FCBB-8108-F495-831F7860E73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280400" y="12700"/>
          <a:ext cx="2717800" cy="517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E21E09-8FD2-4F3E-BD79-242736CC4D20}" name="CRM_Leads_table" displayName="CRM_Leads_table" ref="B3:R28" totalsRowCount="1" dataDxfId="120" totalsRowDxfId="118" headerRowBorderDxfId="121" tableBorderDxfId="119" totalsRowBorderDxfId="117">
  <autoFilter ref="B3:R27" xr:uid="{1DE21E09-8FD2-4F3E-BD79-242736CC4D20}"/>
  <tableColumns count="17">
    <tableColumn id="1" xr3:uid="{3EA83690-8F4D-46F3-9470-1CB6CEB86C20}" name="NOME DA EMPRESA" totalsRowFunction="count" dataDxfId="116" totalsRowDxfId="115"/>
    <tableColumn id="5" xr3:uid="{665FE13D-CE0B-4628-985F-52D89F5AC4AB}" name="NOME DO CONTATO" dataDxfId="114" totalsRowDxfId="113"/>
    <tableColumn id="2" xr3:uid="{245D5E6F-FB89-45BD-87B6-6DD284186247}" name="CARGO" dataDxfId="112" totalsRowDxfId="111"/>
    <tableColumn id="19" xr3:uid="{2D739DAC-36D1-4543-BE7C-8354477472BC}" name="DATA DO ÚLTIMO CONTATO" dataDxfId="110" totalsRowDxfId="109"/>
    <tableColumn id="18" xr3:uid="{7EAB3EF7-C780-4741-AD02-2610B230D098}" name="DATA DO PRÓXIMO CONTATO" dataDxfId="108" totalsRowDxfId="107"/>
    <tableColumn id="23" xr3:uid="{3B74BA80-6A96-4953-8439-F7D00143EC95}" name="FONTE DO LEAD" dataDxfId="106" totalsRowDxfId="105"/>
    <tableColumn id="22" xr3:uid="{223FB1D6-B272-41DA-B412-24DCF3CEE3BC}" name="STATUS DO LEAD" dataDxfId="104" totalsRowDxfId="103"/>
    <tableColumn id="3" xr3:uid="{458E2CD8-5262-4CED-A24F-13D784C2C011}" name="PRÓXIMA AÇÃO" dataDxfId="102" totalsRowDxfId="101"/>
    <tableColumn id="10" xr3:uid="{6020CF7F-6DBC-41C5-956A-801F7BC309F7}" name="ENDEREÇO DE E-MAIL" dataDxfId="100" totalsRowDxfId="99"/>
    <tableColumn id="11" xr3:uid="{86F4C8C6-021B-4AF9-9091-BF66E85EF547}" name="TELEFONE" dataDxfId="98" totalsRowDxfId="97"/>
    <tableColumn id="14" xr3:uid="{963FB559-F722-45A5-AAD3-F9D96C00592E}" name="SITE" dataDxfId="96" totalsRowDxfId="95"/>
    <tableColumn id="17" xr3:uid="{B8A15C3C-8D01-4028-82F0-F166D611ACE8}" name="ENDEREÇO PARA CORRESPONDÊNCIA" dataDxfId="94" totalsRowDxfId="93"/>
    <tableColumn id="7" xr3:uid="{3A279C5E-6215-40DB-BD45-DDCD63F21E11}" name="CIDADE" dataDxfId="92" totalsRowDxfId="91"/>
    <tableColumn id="8" xr3:uid="{64415708-6738-4CB4-B0D9-869B20062255}" name="ESTADO" dataDxfId="90" totalsRowDxfId="89"/>
    <tableColumn id="20" xr3:uid="{C6B1BB98-2DE5-4429-9F22-98259A4F7831}" name="CEP" dataDxfId="88" totalsRowDxfId="87"/>
    <tableColumn id="4" xr3:uid="{9F82C867-B50E-4CD6-8564-E21783855D1E}" name="PAÍS" dataDxfId="86" totalsRowDxfId="85"/>
    <tableColumn id="9" xr3:uid="{E0484538-CEE1-47E0-AF3D-C6E8C35A389A}" name="NOTAS" dataDxfId="84" totalsRowDxfId="8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F31264-57A1-480F-98AC-04EAEE7B8780}" name="Opportunities_table" displayName="Opportunities_table" ref="B3:O27" totalsRowCount="1" headerRowDxfId="82" dataDxfId="80" totalsRowDxfId="78" headerRowBorderDxfId="81" tableBorderDxfId="79" totalsRowBorderDxfId="77">
  <autoFilter ref="B3:O26" xr:uid="{24F31264-57A1-480F-98AC-04EAEE7B8780}"/>
  <tableColumns count="14">
    <tableColumn id="1" xr3:uid="{349D1CDD-3D28-494D-9A28-00486CA02748}" name="TÍTULO DO NEGÓCIO" totalsRowFunction="count" dataDxfId="76" totalsRowDxfId="75"/>
    <tableColumn id="5" xr3:uid="{0C73E40C-BC32-42C0-90F2-61FC662F9EF7}" name="EMPRESA" dataDxfId="74" totalsRowDxfId="73"/>
    <tableColumn id="13" xr3:uid="{9D770421-36B9-4BC3-9378-A72A22159DB6}" name="TAMANHO DO _x000a_NEGÓCIO" totalsRowFunction="custom" dataDxfId="72" totalsRowDxfId="71">
      <totalsRowFormula>SUM(D4:D26)</totalsRowFormula>
    </tableColumn>
    <tableColumn id="15" xr3:uid="{6DDCBFFC-BAFD-4257-A33C-3F03676DCD14}" name="PROBABILIDADE _x000a_DE NEGÓCIO" totalsRowFunction="average" dataDxfId="70" totalsRowDxfId="69"/>
    <tableColumn id="12" xr3:uid="{3F2629D9-B963-49C6-9169-BEF64D88861A}" name="PREVISÃO _x000a_PONDERADA" totalsRowFunction="custom" dataDxfId="68" totalsRowDxfId="67">
      <calculatedColumnFormula>Opportunities_table[[#This Row],[TAMANHO DO 
NEGÓCIO]]*Opportunities_table[[#This Row],[PROBABILIDADE 
DE NEGÓCIO]]</calculatedColumnFormula>
      <totalsRowFormula>SUM(F4:F26)</totalsRowFormula>
    </tableColumn>
    <tableColumn id="6" xr3:uid="{2E196A1E-7E17-4373-B154-D7F262686319}" name="ETAPA DO _x000a_NEGÓCIO" dataDxfId="66" totalsRowDxfId="65"/>
    <tableColumn id="21" xr3:uid="{EF8B0593-9FB5-4C6F-B858-6E403B4FFA4A}" name="STATUS DO _x000a_NEGÓCIO" dataDxfId="64" totalsRowDxfId="63"/>
    <tableColumn id="16" xr3:uid="{456C7AAB-3A03-45A4-B33C-1C0E33F86735}" name="DATA DE _x000a_INÍCIO" dataDxfId="62" totalsRowDxfId="61"/>
    <tableColumn id="19" xr3:uid="{5C078ED0-7F36-4019-A09E-A6997BB3B001}" name="DATA DE FECHAMENTO" dataDxfId="60" totalsRowDxfId="59"/>
    <tableColumn id="3" xr3:uid="{54FAAAA3-9725-4230-9174-77D5AE797969}" name="PRÓXIMA AÇÃO" dataDxfId="58" totalsRowDxfId="57"/>
    <tableColumn id="10" xr3:uid="{BE15BBBA-D340-488E-84D1-512C09576112}" name="NOME DO CONTATO" dataDxfId="56" totalsRowDxfId="55"/>
    <tableColumn id="4" xr3:uid="{A899491D-F728-4971-B3BC-6CEEF3771FFB}" name="ENDEREÇO DE E-MAIL" dataDxfId="54" totalsRowDxfId="53"/>
    <tableColumn id="11" xr3:uid="{F3CD9ADF-5B55-4F60-A03B-007FB5043B77}" name="TELEFONE" dataDxfId="52" totalsRowDxfId="51"/>
    <tableColumn id="9" xr3:uid="{BD1FA728-442C-48C1-B19E-3C7E730CB6F7}" name="NOTAS" dataDxfId="50" totalsRowDxfId="4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1&amp;utm_language=PT&amp;utm_source=template-excel&amp;utm_medium=content&amp;utm_campaign=ic-Sales+Dashboard-excel-57921-pt&amp;lpa=ic+Sales+Dashboard+excel+57921+pt"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0"/>
  <sheetViews>
    <sheetView showGridLines="0" tabSelected="1" zoomScaleNormal="100" workbookViewId="0">
      <pane ySplit="1" topLeftCell="A11" activePane="bottomLeft" state="frozen"/>
      <selection pane="bottomLeft" activeCell="H17" sqref="H17"/>
    </sheetView>
  </sheetViews>
  <sheetFormatPr baseColWidth="10" defaultColWidth="10.6640625" defaultRowHeight="16" x14ac:dyDescent="0.2"/>
  <cols>
    <col min="1" max="1" width="3.1640625" style="1" customWidth="1"/>
    <col min="2" max="2" width="15.1640625" style="3" customWidth="1"/>
    <col min="3" max="3" width="3.1640625" style="3" customWidth="1"/>
    <col min="4" max="4" width="60.1640625" style="3" customWidth="1"/>
    <col min="5" max="5" width="3.1640625" style="1" customWidth="1"/>
    <col min="6" max="6" width="57.6640625" style="1" customWidth="1"/>
    <col min="7" max="7" width="3.1640625" style="1" customWidth="1"/>
    <col min="8" max="9" width="11.6640625" style="1" customWidth="1"/>
    <col min="10" max="10" width="12.6640625" style="1" customWidth="1"/>
    <col min="11" max="11" width="11.6640625" style="1" customWidth="1"/>
    <col min="12" max="13" width="10.6640625" style="1"/>
    <col min="14" max="14" width="15.6640625" style="1" customWidth="1"/>
    <col min="15" max="15" width="20.6640625" style="1" customWidth="1"/>
    <col min="16" max="16384" width="10.6640625" style="1"/>
  </cols>
  <sheetData>
    <row r="1" spans="1:6" s="14" customFormat="1" ht="42" customHeight="1" x14ac:dyDescent="0.2">
      <c r="B1" s="15" t="s">
        <v>23</v>
      </c>
    </row>
    <row r="2" spans="1:6" s="18" customFormat="1" ht="35.25" customHeight="1" x14ac:dyDescent="0.2">
      <c r="A2" s="17"/>
      <c r="B2" s="39" t="s">
        <v>24</v>
      </c>
      <c r="C2" s="17"/>
      <c r="D2" s="17"/>
      <c r="E2" s="17"/>
      <c r="F2" s="17"/>
    </row>
    <row r="3" spans="1:6" s="18" customFormat="1" ht="35.25" customHeight="1" x14ac:dyDescent="0.2">
      <c r="A3" s="17"/>
      <c r="B3" s="64" t="s">
        <v>0</v>
      </c>
      <c r="C3" s="17"/>
      <c r="D3" s="17"/>
      <c r="E3" s="17"/>
      <c r="F3" s="17"/>
    </row>
    <row r="4" spans="1:6" ht="24" customHeight="1" x14ac:dyDescent="0.2">
      <c r="B4" s="63" t="s">
        <v>1</v>
      </c>
      <c r="C4" s="8"/>
      <c r="D4" s="71" t="s">
        <v>25</v>
      </c>
      <c r="E4" s="7"/>
      <c r="F4" s="71" t="s">
        <v>26</v>
      </c>
    </row>
    <row r="5" spans="1:6" ht="69" customHeight="1" x14ac:dyDescent="0.2">
      <c r="B5" s="67">
        <f>COUNTA(Leads!B4:B27)</f>
        <v>20</v>
      </c>
      <c r="C5" s="8"/>
      <c r="D5" s="8"/>
      <c r="E5" s="7"/>
      <c r="F5" s="7"/>
    </row>
    <row r="6" spans="1:6" ht="212.25" customHeight="1" x14ac:dyDescent="0.2">
      <c r="B6" s="8"/>
      <c r="C6" s="8"/>
      <c r="D6" s="8"/>
      <c r="E6" s="7"/>
      <c r="F6" s="7"/>
    </row>
    <row r="7" spans="1:6" x14ac:dyDescent="0.2">
      <c r="B7" s="8"/>
      <c r="C7" s="8"/>
      <c r="D7" s="8"/>
      <c r="E7" s="7"/>
      <c r="F7" s="7"/>
    </row>
    <row r="8" spans="1:6" s="18" customFormat="1" ht="35.25" customHeight="1" x14ac:dyDescent="0.2">
      <c r="A8" s="17"/>
      <c r="B8" s="64" t="s">
        <v>27</v>
      </c>
      <c r="C8" s="17"/>
      <c r="D8" s="17"/>
      <c r="E8" s="17"/>
      <c r="F8" s="17"/>
    </row>
    <row r="9" spans="1:6" ht="24" customHeight="1" x14ac:dyDescent="0.2">
      <c r="B9" s="63" t="s">
        <v>1</v>
      </c>
      <c r="C9" s="8"/>
      <c r="D9" s="71" t="s">
        <v>28</v>
      </c>
      <c r="E9" s="7"/>
      <c r="F9" s="71" t="s">
        <v>29</v>
      </c>
    </row>
    <row r="10" spans="1:6" ht="69" customHeight="1" x14ac:dyDescent="0.2">
      <c r="B10" s="67">
        <f>COUNTA(Oportunidades!B4:B26)</f>
        <v>10</v>
      </c>
      <c r="C10" s="8"/>
      <c r="D10" s="8"/>
      <c r="E10" s="7"/>
      <c r="F10" s="7"/>
    </row>
    <row r="11" spans="1:6" ht="212.25" customHeight="1" x14ac:dyDescent="0.2">
      <c r="B11" s="8"/>
      <c r="C11" s="8"/>
      <c r="D11" s="8"/>
      <c r="E11" s="7"/>
      <c r="F11" s="7"/>
    </row>
    <row r="13" spans="1:6" ht="24" customHeight="1" x14ac:dyDescent="0.2">
      <c r="B13" s="92" t="s">
        <v>30</v>
      </c>
      <c r="C13" s="92"/>
      <c r="D13" s="92"/>
    </row>
    <row r="14" spans="1:6" ht="68" x14ac:dyDescent="0.2">
      <c r="B14" s="93">
        <f>SUM(Oportunidades!D4:D26)</f>
        <v>26200000</v>
      </c>
      <c r="C14" s="93"/>
      <c r="D14" s="93"/>
    </row>
    <row r="16" spans="1:6" ht="24" customHeight="1" x14ac:dyDescent="0.2">
      <c r="B16" s="92" t="s">
        <v>31</v>
      </c>
      <c r="C16" s="92"/>
      <c r="D16" s="92"/>
    </row>
    <row r="17" spans="1:6" ht="227.25" customHeight="1" x14ac:dyDescent="0.2"/>
    <row r="19" spans="1:6" customFormat="1" ht="50.25" customHeight="1" x14ac:dyDescent="0.2">
      <c r="A19" s="16"/>
      <c r="B19" s="95" t="s">
        <v>32</v>
      </c>
      <c r="C19" s="94"/>
      <c r="D19" s="94"/>
      <c r="E19" s="94"/>
      <c r="F19" s="94"/>
    </row>
    <row r="20" spans="1:6" x14ac:dyDescent="0.2">
      <c r="A20" s="7"/>
      <c r="B20" s="8"/>
      <c r="C20" s="8"/>
      <c r="D20" s="8"/>
      <c r="E20" s="7"/>
      <c r="F20" s="7"/>
    </row>
  </sheetData>
  <mergeCells count="4">
    <mergeCell ref="B19:F19"/>
    <mergeCell ref="B13:D13"/>
    <mergeCell ref="B14:D14"/>
    <mergeCell ref="B16:D16"/>
  </mergeCells>
  <phoneticPr fontId="19" type="noConversion"/>
  <hyperlinks>
    <hyperlink ref="B19:F19" r:id="rId1" display="CLIQUE AQUI PARA CRIAR NO SMARTSHEET" xr:uid="{901CC881-3E14-40C0-B478-272F88F3991B}"/>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zoomScaleNormal="100" workbookViewId="0">
      <selection activeCell="C28" sqref="C28"/>
    </sheetView>
  </sheetViews>
  <sheetFormatPr baseColWidth="10" defaultColWidth="10.6640625" defaultRowHeight="16" x14ac:dyDescent="0.2"/>
  <cols>
    <col min="1" max="1" width="3.1640625" style="1" customWidth="1"/>
    <col min="2" max="2" width="25.1640625" style="3" customWidth="1"/>
    <col min="3" max="4" width="12.6640625" style="3" customWidth="1"/>
    <col min="5" max="5" width="15.6640625" style="4" customWidth="1"/>
    <col min="6" max="6" width="18.1640625" style="5" customWidth="1"/>
    <col min="7" max="7" width="27" style="5" customWidth="1"/>
    <col min="8" max="8" width="17.5" style="5" customWidth="1"/>
    <col min="9" max="9" width="20.6640625" style="1" customWidth="1"/>
    <col min="10" max="10" width="13" style="1" customWidth="1"/>
    <col min="11" max="12" width="11.6640625" style="1" customWidth="1"/>
    <col min="13" max="13" width="21.33203125" style="1" customWidth="1"/>
    <col min="14" max="14" width="11.6640625" style="1" customWidth="1"/>
    <col min="15" max="16" width="10.6640625" style="1"/>
    <col min="17" max="17" width="15.6640625" style="1" customWidth="1"/>
    <col min="18" max="18" width="20.6640625" style="1" customWidth="1"/>
    <col min="19" max="19" width="3.1640625" style="1" customWidth="1"/>
    <col min="20" max="20" width="25.33203125" style="1" customWidth="1"/>
    <col min="21" max="21" width="3.1640625" style="1" customWidth="1"/>
    <col min="22" max="22" width="11.5" style="1" customWidth="1"/>
    <col min="23" max="23" width="3.1640625" style="1" customWidth="1"/>
    <col min="24" max="16384" width="10.6640625" style="1"/>
  </cols>
  <sheetData>
    <row r="1" spans="1:22" s="18" customFormat="1" ht="35.25" customHeight="1" x14ac:dyDescent="0.25">
      <c r="A1" s="17"/>
      <c r="B1" s="39" t="s">
        <v>0</v>
      </c>
      <c r="C1" s="17"/>
      <c r="D1" s="17"/>
      <c r="E1" s="19"/>
      <c r="F1" s="19"/>
      <c r="G1" s="19"/>
      <c r="H1" s="19"/>
      <c r="I1" s="17"/>
    </row>
    <row r="2" spans="1:22" ht="38.25" customHeight="1" thickBot="1" x14ac:dyDescent="0.25">
      <c r="A2" s="7"/>
      <c r="B2" s="20" t="s">
        <v>2</v>
      </c>
      <c r="C2" s="20"/>
      <c r="D2" s="20"/>
      <c r="E2" s="20"/>
      <c r="F2" s="26"/>
      <c r="G2" s="26"/>
      <c r="H2" s="26"/>
      <c r="I2" s="27"/>
      <c r="J2" s="26" t="s">
        <v>33</v>
      </c>
      <c r="K2" s="28"/>
      <c r="L2" s="28"/>
      <c r="M2" s="28"/>
      <c r="N2" s="28"/>
      <c r="O2" s="28"/>
      <c r="P2" s="28"/>
      <c r="Q2" s="28"/>
      <c r="R2" s="82" t="s">
        <v>34</v>
      </c>
    </row>
    <row r="3" spans="1:22" s="2" customFormat="1" ht="35.25" customHeight="1" x14ac:dyDescent="0.2">
      <c r="A3" s="11"/>
      <c r="B3" s="74" t="s">
        <v>35</v>
      </c>
      <c r="C3" s="75" t="s">
        <v>36</v>
      </c>
      <c r="D3" s="75" t="s">
        <v>37</v>
      </c>
      <c r="E3" s="76" t="s">
        <v>38</v>
      </c>
      <c r="F3" s="76" t="s">
        <v>39</v>
      </c>
      <c r="G3" s="76" t="s">
        <v>40</v>
      </c>
      <c r="H3" s="76" t="s">
        <v>41</v>
      </c>
      <c r="I3" s="77" t="s">
        <v>42</v>
      </c>
      <c r="J3" s="78" t="s">
        <v>43</v>
      </c>
      <c r="K3" s="78" t="s">
        <v>44</v>
      </c>
      <c r="L3" s="78" t="s">
        <v>45</v>
      </c>
      <c r="M3" s="78" t="s">
        <v>46</v>
      </c>
      <c r="N3" s="78" t="s">
        <v>47</v>
      </c>
      <c r="O3" s="79" t="s">
        <v>48</v>
      </c>
      <c r="P3" s="79" t="s">
        <v>49</v>
      </c>
      <c r="Q3" s="78" t="s">
        <v>50</v>
      </c>
      <c r="R3" s="80" t="s">
        <v>51</v>
      </c>
      <c r="T3" s="62" t="s">
        <v>52</v>
      </c>
      <c r="V3" s="55" t="s">
        <v>53</v>
      </c>
    </row>
    <row r="4" spans="1:22" ht="18" customHeight="1" x14ac:dyDescent="0.2">
      <c r="A4" s="7"/>
      <c r="B4" s="72" t="s">
        <v>3</v>
      </c>
      <c r="C4" s="22"/>
      <c r="D4" s="22"/>
      <c r="E4" s="23"/>
      <c r="F4" s="23"/>
      <c r="G4" s="24" t="s">
        <v>54</v>
      </c>
      <c r="H4" s="24" t="s">
        <v>55</v>
      </c>
      <c r="I4" s="24"/>
      <c r="J4" s="24"/>
      <c r="K4" s="24"/>
      <c r="L4" s="24"/>
      <c r="M4" s="24"/>
      <c r="N4" s="24"/>
      <c r="O4" s="25"/>
      <c r="P4" s="25"/>
      <c r="Q4" s="24"/>
      <c r="R4" s="22"/>
      <c r="T4" s="49" t="s">
        <v>54</v>
      </c>
      <c r="V4" s="51" t="s">
        <v>55</v>
      </c>
    </row>
    <row r="5" spans="1:22" ht="18" customHeight="1" x14ac:dyDescent="0.2">
      <c r="A5" s="7"/>
      <c r="B5" s="73" t="s">
        <v>4</v>
      </c>
      <c r="C5" s="29"/>
      <c r="D5" s="29"/>
      <c r="E5" s="31"/>
      <c r="F5" s="31"/>
      <c r="G5" s="32" t="s">
        <v>56</v>
      </c>
      <c r="H5" s="32" t="s">
        <v>57</v>
      </c>
      <c r="I5" s="32"/>
      <c r="J5" s="35"/>
      <c r="K5" s="35"/>
      <c r="L5" s="35"/>
      <c r="M5" s="35"/>
      <c r="N5" s="35"/>
      <c r="O5" s="36"/>
      <c r="P5" s="36"/>
      <c r="Q5" s="35"/>
      <c r="R5" s="29"/>
      <c r="T5" s="49" t="s">
        <v>56</v>
      </c>
      <c r="V5" s="51" t="s">
        <v>57</v>
      </c>
    </row>
    <row r="6" spans="1:22" ht="18" customHeight="1" x14ac:dyDescent="0.2">
      <c r="A6" s="7"/>
      <c r="B6" s="72" t="s">
        <v>5</v>
      </c>
      <c r="C6" s="22"/>
      <c r="D6" s="22"/>
      <c r="E6" s="23"/>
      <c r="F6" s="23"/>
      <c r="G6" s="24" t="s">
        <v>58</v>
      </c>
      <c r="H6" s="24" t="s">
        <v>59</v>
      </c>
      <c r="I6" s="24"/>
      <c r="J6" s="24"/>
      <c r="K6" s="24"/>
      <c r="L6" s="24"/>
      <c r="M6" s="24"/>
      <c r="N6" s="24"/>
      <c r="O6" s="25"/>
      <c r="P6" s="25"/>
      <c r="Q6" s="24"/>
      <c r="R6" s="22"/>
      <c r="T6" s="49" t="s">
        <v>58</v>
      </c>
      <c r="V6" s="51" t="s">
        <v>59</v>
      </c>
    </row>
    <row r="7" spans="1:22" ht="18" customHeight="1" x14ac:dyDescent="0.2">
      <c r="A7" s="7"/>
      <c r="B7" s="73" t="s">
        <v>6</v>
      </c>
      <c r="C7" s="29"/>
      <c r="D7" s="29"/>
      <c r="E7" s="31"/>
      <c r="F7" s="31"/>
      <c r="G7" s="32" t="s">
        <v>60</v>
      </c>
      <c r="H7" s="32" t="s">
        <v>55</v>
      </c>
      <c r="I7" s="32"/>
      <c r="J7" s="35"/>
      <c r="K7" s="35"/>
      <c r="L7" s="35"/>
      <c r="M7" s="35"/>
      <c r="N7" s="35"/>
      <c r="O7" s="36"/>
      <c r="P7" s="36"/>
      <c r="Q7" s="35"/>
      <c r="R7" s="29"/>
      <c r="T7" s="49" t="s">
        <v>60</v>
      </c>
    </row>
    <row r="8" spans="1:22" ht="18" customHeight="1" x14ac:dyDescent="0.2">
      <c r="A8" s="7"/>
      <c r="B8" s="72" t="s">
        <v>7</v>
      </c>
      <c r="C8" s="22"/>
      <c r="D8" s="22"/>
      <c r="E8" s="23"/>
      <c r="F8" s="23"/>
      <c r="G8" s="24" t="s">
        <v>61</v>
      </c>
      <c r="H8" s="24" t="s">
        <v>55</v>
      </c>
      <c r="I8" s="24"/>
      <c r="J8" s="24"/>
      <c r="K8" s="24"/>
      <c r="L8" s="24"/>
      <c r="M8" s="24"/>
      <c r="N8" s="24"/>
      <c r="O8" s="25"/>
      <c r="P8" s="25"/>
      <c r="Q8" s="24"/>
      <c r="R8" s="22"/>
      <c r="T8" s="49" t="s">
        <v>61</v>
      </c>
    </row>
    <row r="9" spans="1:22" ht="18" customHeight="1" x14ac:dyDescent="0.2">
      <c r="A9" s="7"/>
      <c r="B9" s="73" t="s">
        <v>8</v>
      </c>
      <c r="C9" s="29"/>
      <c r="D9" s="29"/>
      <c r="E9" s="31"/>
      <c r="F9" s="31"/>
      <c r="G9" s="32" t="s">
        <v>62</v>
      </c>
      <c r="H9" s="32" t="s">
        <v>55</v>
      </c>
      <c r="I9" s="32"/>
      <c r="J9" s="35"/>
      <c r="K9" s="35"/>
      <c r="L9" s="35"/>
      <c r="M9" s="35"/>
      <c r="N9" s="35"/>
      <c r="O9" s="36"/>
      <c r="P9" s="36"/>
      <c r="Q9" s="35"/>
      <c r="R9" s="29"/>
      <c r="T9" s="49" t="s">
        <v>62</v>
      </c>
    </row>
    <row r="10" spans="1:22" ht="18" customHeight="1" x14ac:dyDescent="0.2">
      <c r="A10" s="7"/>
      <c r="B10" s="72" t="s">
        <v>9</v>
      </c>
      <c r="C10" s="22"/>
      <c r="D10" s="22"/>
      <c r="E10" s="23"/>
      <c r="F10" s="23"/>
      <c r="G10" s="24" t="s">
        <v>63</v>
      </c>
      <c r="H10" s="24" t="s">
        <v>55</v>
      </c>
      <c r="I10" s="24"/>
      <c r="J10" s="24"/>
      <c r="K10" s="24"/>
      <c r="L10" s="24"/>
      <c r="M10" s="24"/>
      <c r="N10" s="24"/>
      <c r="O10" s="25"/>
      <c r="P10" s="25"/>
      <c r="Q10" s="24"/>
      <c r="R10" s="22"/>
      <c r="T10" s="49" t="s">
        <v>63</v>
      </c>
    </row>
    <row r="11" spans="1:22" ht="18" customHeight="1" x14ac:dyDescent="0.2">
      <c r="A11" s="7"/>
      <c r="B11" s="73" t="s">
        <v>10</v>
      </c>
      <c r="C11" s="29"/>
      <c r="D11" s="29"/>
      <c r="E11" s="31"/>
      <c r="F11" s="31"/>
      <c r="G11" s="32" t="s">
        <v>64</v>
      </c>
      <c r="H11" s="32" t="s">
        <v>57</v>
      </c>
      <c r="I11" s="32"/>
      <c r="J11" s="35"/>
      <c r="K11" s="35"/>
      <c r="L11" s="35"/>
      <c r="M11" s="35"/>
      <c r="N11" s="35"/>
      <c r="O11" s="36"/>
      <c r="P11" s="36"/>
      <c r="Q11" s="35"/>
      <c r="R11" s="29"/>
      <c r="T11" s="49" t="s">
        <v>64</v>
      </c>
    </row>
    <row r="12" spans="1:22" ht="18" customHeight="1" x14ac:dyDescent="0.2">
      <c r="A12" s="7"/>
      <c r="B12" s="72" t="s">
        <v>11</v>
      </c>
      <c r="C12" s="22"/>
      <c r="D12" s="22"/>
      <c r="E12" s="23"/>
      <c r="F12" s="23"/>
      <c r="G12" s="24" t="s">
        <v>65</v>
      </c>
      <c r="H12" s="24" t="s">
        <v>59</v>
      </c>
      <c r="I12" s="24"/>
      <c r="J12" s="24"/>
      <c r="K12" s="24"/>
      <c r="L12" s="24"/>
      <c r="M12" s="24"/>
      <c r="N12" s="24"/>
      <c r="O12" s="25"/>
      <c r="P12" s="25"/>
      <c r="Q12" s="24"/>
      <c r="R12" s="22"/>
      <c r="T12" s="49" t="s">
        <v>65</v>
      </c>
    </row>
    <row r="13" spans="1:22" ht="18" customHeight="1" x14ac:dyDescent="0.2">
      <c r="A13" s="7"/>
      <c r="B13" s="73" t="s">
        <v>12</v>
      </c>
      <c r="C13" s="29"/>
      <c r="D13" s="29"/>
      <c r="E13" s="31"/>
      <c r="F13" s="31"/>
      <c r="G13" s="32" t="s">
        <v>66</v>
      </c>
      <c r="H13" s="32" t="s">
        <v>59</v>
      </c>
      <c r="I13" s="32"/>
      <c r="J13" s="35"/>
      <c r="K13" s="35"/>
      <c r="L13" s="35"/>
      <c r="M13" s="35"/>
      <c r="N13" s="35"/>
      <c r="O13" s="36"/>
      <c r="P13" s="36"/>
      <c r="Q13" s="35"/>
      <c r="R13" s="29"/>
      <c r="T13" s="49" t="s">
        <v>66</v>
      </c>
    </row>
    <row r="14" spans="1:22" ht="18" customHeight="1" x14ac:dyDescent="0.2">
      <c r="A14" s="7"/>
      <c r="B14" s="72" t="s">
        <v>13</v>
      </c>
      <c r="C14" s="22"/>
      <c r="D14" s="22"/>
      <c r="E14" s="23"/>
      <c r="F14" s="23"/>
      <c r="G14" s="24" t="s">
        <v>54</v>
      </c>
      <c r="H14" s="24" t="s">
        <v>59</v>
      </c>
      <c r="I14" s="24"/>
      <c r="J14" s="24"/>
      <c r="K14" s="24"/>
      <c r="L14" s="24"/>
      <c r="M14" s="24"/>
      <c r="N14" s="24"/>
      <c r="O14" s="25"/>
      <c r="P14" s="25"/>
      <c r="Q14" s="24"/>
      <c r="R14" s="22"/>
      <c r="T14" s="49"/>
    </row>
    <row r="15" spans="1:22" ht="18" customHeight="1" x14ac:dyDescent="0.2">
      <c r="A15" s="7"/>
      <c r="B15" s="73" t="s">
        <v>14</v>
      </c>
      <c r="C15" s="29"/>
      <c r="D15" s="29"/>
      <c r="E15" s="31"/>
      <c r="F15" s="31"/>
      <c r="G15" s="32" t="s">
        <v>54</v>
      </c>
      <c r="H15" s="32" t="s">
        <v>57</v>
      </c>
      <c r="I15" s="32"/>
      <c r="J15" s="35"/>
      <c r="K15" s="35"/>
      <c r="L15" s="35"/>
      <c r="M15" s="35"/>
      <c r="N15" s="35"/>
      <c r="O15" s="36"/>
      <c r="P15" s="36"/>
      <c r="Q15" s="35"/>
      <c r="R15" s="29"/>
      <c r="T15" s="49"/>
    </row>
    <row r="16" spans="1:22" ht="18" customHeight="1" x14ac:dyDescent="0.2">
      <c r="A16" s="7"/>
      <c r="B16" s="72" t="s">
        <v>15</v>
      </c>
      <c r="C16" s="22"/>
      <c r="D16" s="22"/>
      <c r="E16" s="23"/>
      <c r="F16" s="23"/>
      <c r="G16" s="24" t="s">
        <v>54</v>
      </c>
      <c r="H16" s="24" t="s">
        <v>57</v>
      </c>
      <c r="I16" s="24"/>
      <c r="J16" s="24"/>
      <c r="K16" s="24"/>
      <c r="L16" s="24"/>
      <c r="M16" s="24"/>
      <c r="N16" s="24"/>
      <c r="O16" s="25"/>
      <c r="P16" s="25"/>
      <c r="Q16" s="24"/>
      <c r="R16" s="22"/>
      <c r="T16" s="49"/>
    </row>
    <row r="17" spans="1:20" ht="18" customHeight="1" x14ac:dyDescent="0.2">
      <c r="A17" s="7"/>
      <c r="B17" s="73" t="s">
        <v>16</v>
      </c>
      <c r="C17" s="29"/>
      <c r="D17" s="29"/>
      <c r="E17" s="31"/>
      <c r="F17" s="31"/>
      <c r="G17" s="32" t="s">
        <v>60</v>
      </c>
      <c r="H17" s="32" t="s">
        <v>55</v>
      </c>
      <c r="I17" s="32"/>
      <c r="J17" s="35"/>
      <c r="K17" s="35"/>
      <c r="L17" s="35"/>
      <c r="M17" s="35"/>
      <c r="N17" s="35"/>
      <c r="O17" s="36"/>
      <c r="P17" s="36"/>
      <c r="Q17" s="35"/>
      <c r="R17" s="29"/>
      <c r="T17" s="49"/>
    </row>
    <row r="18" spans="1:20" ht="18" customHeight="1" x14ac:dyDescent="0.2">
      <c r="A18" s="7"/>
      <c r="B18" s="72" t="s">
        <v>17</v>
      </c>
      <c r="C18" s="22"/>
      <c r="D18" s="22"/>
      <c r="E18" s="23"/>
      <c r="F18" s="23"/>
      <c r="G18" s="24" t="s">
        <v>66</v>
      </c>
      <c r="H18" s="24" t="s">
        <v>55</v>
      </c>
      <c r="I18" s="24"/>
      <c r="J18" s="24"/>
      <c r="K18" s="24"/>
      <c r="L18" s="24"/>
      <c r="M18" s="24"/>
      <c r="N18" s="24"/>
      <c r="O18" s="25"/>
      <c r="P18" s="25"/>
      <c r="Q18" s="24"/>
      <c r="R18" s="22"/>
      <c r="T18" s="49"/>
    </row>
    <row r="19" spans="1:20" ht="18" customHeight="1" x14ac:dyDescent="0.2">
      <c r="A19" s="7"/>
      <c r="B19" s="73" t="s">
        <v>18</v>
      </c>
      <c r="C19" s="29"/>
      <c r="D19" s="29"/>
      <c r="E19" s="31"/>
      <c r="F19" s="31"/>
      <c r="G19" s="32" t="s">
        <v>62</v>
      </c>
      <c r="H19" s="32" t="s">
        <v>55</v>
      </c>
      <c r="I19" s="32"/>
      <c r="J19" s="35"/>
      <c r="K19" s="35"/>
      <c r="L19" s="35"/>
      <c r="M19" s="35"/>
      <c r="N19" s="35"/>
      <c r="O19" s="36"/>
      <c r="P19" s="36"/>
      <c r="Q19" s="35"/>
      <c r="R19" s="29"/>
      <c r="T19" s="49"/>
    </row>
    <row r="20" spans="1:20" ht="18" customHeight="1" x14ac:dyDescent="0.2">
      <c r="A20" s="7"/>
      <c r="B20" s="72" t="s">
        <v>19</v>
      </c>
      <c r="C20" s="22"/>
      <c r="D20" s="22"/>
      <c r="E20" s="23"/>
      <c r="F20" s="23"/>
      <c r="G20" s="24" t="s">
        <v>66</v>
      </c>
      <c r="H20" s="24" t="s">
        <v>57</v>
      </c>
      <c r="I20" s="24"/>
      <c r="J20" s="24"/>
      <c r="K20" s="24"/>
      <c r="L20" s="24"/>
      <c r="M20" s="24"/>
      <c r="N20" s="24"/>
      <c r="O20" s="25"/>
      <c r="P20" s="25"/>
      <c r="Q20" s="24"/>
      <c r="R20" s="22"/>
      <c r="T20" s="49"/>
    </row>
    <row r="21" spans="1:20" ht="18" customHeight="1" x14ac:dyDescent="0.2">
      <c r="A21" s="7"/>
      <c r="B21" s="73" t="s">
        <v>20</v>
      </c>
      <c r="C21" s="29"/>
      <c r="D21" s="29"/>
      <c r="E21" s="31"/>
      <c r="F21" s="31"/>
      <c r="G21" s="32" t="s">
        <v>54</v>
      </c>
      <c r="H21" s="32" t="s">
        <v>55</v>
      </c>
      <c r="I21" s="32"/>
      <c r="J21" s="35"/>
      <c r="K21" s="35"/>
      <c r="L21" s="35"/>
      <c r="M21" s="35"/>
      <c r="N21" s="35"/>
      <c r="O21" s="36"/>
      <c r="P21" s="36"/>
      <c r="Q21" s="35"/>
      <c r="R21" s="29"/>
      <c r="T21" s="49"/>
    </row>
    <row r="22" spans="1:20" ht="18" customHeight="1" x14ac:dyDescent="0.2">
      <c r="A22" s="7"/>
      <c r="B22" s="72" t="s">
        <v>21</v>
      </c>
      <c r="C22" s="22"/>
      <c r="D22" s="22"/>
      <c r="E22" s="23"/>
      <c r="F22" s="23"/>
      <c r="G22" s="24" t="s">
        <v>65</v>
      </c>
      <c r="H22" s="24" t="s">
        <v>55</v>
      </c>
      <c r="I22" s="24"/>
      <c r="J22" s="24"/>
      <c r="K22" s="24"/>
      <c r="L22" s="24"/>
      <c r="M22" s="24"/>
      <c r="N22" s="24"/>
      <c r="O22" s="25"/>
      <c r="P22" s="25"/>
      <c r="Q22" s="24"/>
      <c r="R22" s="22"/>
    </row>
    <row r="23" spans="1:20" ht="18" customHeight="1" x14ac:dyDescent="0.2">
      <c r="A23" s="7"/>
      <c r="B23" s="73" t="s">
        <v>22</v>
      </c>
      <c r="C23" s="29"/>
      <c r="D23" s="29"/>
      <c r="E23" s="31"/>
      <c r="F23" s="31"/>
      <c r="G23" s="32"/>
      <c r="H23" s="32"/>
      <c r="I23" s="32"/>
      <c r="J23" s="35"/>
      <c r="K23" s="35"/>
      <c r="L23" s="35"/>
      <c r="M23" s="35"/>
      <c r="N23" s="35"/>
      <c r="O23" s="36"/>
      <c r="P23" s="36"/>
      <c r="Q23" s="35"/>
      <c r="R23" s="29"/>
    </row>
    <row r="24" spans="1:20" ht="18" customHeight="1" x14ac:dyDescent="0.2">
      <c r="A24" s="7"/>
      <c r="B24" s="22"/>
      <c r="C24" s="22"/>
      <c r="D24" s="22"/>
      <c r="E24" s="23"/>
      <c r="F24" s="23"/>
      <c r="G24" s="24"/>
      <c r="H24" s="24"/>
      <c r="I24" s="24"/>
      <c r="J24" s="24"/>
      <c r="K24" s="24"/>
      <c r="L24" s="24"/>
      <c r="M24" s="24"/>
      <c r="N24" s="24"/>
      <c r="O24" s="25"/>
      <c r="P24" s="25"/>
      <c r="Q24" s="24"/>
      <c r="R24" s="22"/>
    </row>
    <row r="25" spans="1:20" ht="18" customHeight="1" x14ac:dyDescent="0.2">
      <c r="A25" s="7"/>
      <c r="B25" s="29"/>
      <c r="C25" s="29"/>
      <c r="D25" s="29"/>
      <c r="E25" s="31"/>
      <c r="F25" s="31"/>
      <c r="G25" s="32"/>
      <c r="H25" s="32"/>
      <c r="I25" s="32"/>
      <c r="J25" s="35"/>
      <c r="K25" s="35"/>
      <c r="L25" s="35"/>
      <c r="M25" s="35"/>
      <c r="N25" s="35"/>
      <c r="O25" s="36"/>
      <c r="P25" s="36"/>
      <c r="Q25" s="35"/>
      <c r="R25" s="29"/>
    </row>
    <row r="26" spans="1:20" ht="18" customHeight="1" x14ac:dyDescent="0.2">
      <c r="A26" s="7"/>
      <c r="B26" s="22"/>
      <c r="C26" s="22"/>
      <c r="D26" s="22"/>
      <c r="E26" s="23"/>
      <c r="F26" s="23"/>
      <c r="G26" s="24"/>
      <c r="H26" s="24"/>
      <c r="I26" s="24"/>
      <c r="J26" s="24"/>
      <c r="K26" s="24"/>
      <c r="L26" s="24"/>
      <c r="M26" s="24"/>
      <c r="N26" s="24"/>
      <c r="O26" s="25"/>
      <c r="P26" s="25"/>
      <c r="Q26" s="24"/>
      <c r="R26" s="22"/>
    </row>
    <row r="27" spans="1:20" ht="18" customHeight="1" thickBot="1" x14ac:dyDescent="0.25">
      <c r="A27" s="7"/>
      <c r="B27" s="30"/>
      <c r="C27" s="30"/>
      <c r="D27" s="30"/>
      <c r="E27" s="33"/>
      <c r="F27" s="33"/>
      <c r="G27" s="34"/>
      <c r="H27" s="34"/>
      <c r="I27" s="34"/>
      <c r="J27" s="37"/>
      <c r="K27" s="37"/>
      <c r="L27" s="37"/>
      <c r="M27" s="37"/>
      <c r="N27" s="37"/>
      <c r="O27" s="38"/>
      <c r="P27" s="38"/>
      <c r="Q27" s="37"/>
      <c r="R27" s="30"/>
    </row>
    <row r="28" spans="1:20" ht="24" customHeight="1" x14ac:dyDescent="0.2">
      <c r="A28" s="7"/>
      <c r="B28" s="83">
        <f>SUBTOTAL(103,CRM_Leads_table[NOME DA EMPRESA])</f>
        <v>20</v>
      </c>
      <c r="C28" s="84"/>
      <c r="D28" s="84"/>
      <c r="E28" s="85"/>
      <c r="F28" s="85"/>
      <c r="G28" s="85"/>
      <c r="H28" s="85"/>
      <c r="I28" s="86"/>
      <c r="J28" s="86"/>
      <c r="K28" s="86"/>
      <c r="L28" s="86"/>
      <c r="M28" s="86"/>
      <c r="N28" s="86"/>
      <c r="O28" s="86"/>
      <c r="P28" s="86"/>
      <c r="Q28" s="86"/>
      <c r="R28" s="87"/>
    </row>
    <row r="29" spans="1:20" x14ac:dyDescent="0.2">
      <c r="A29" s="7"/>
      <c r="B29" s="8"/>
      <c r="C29" s="8"/>
      <c r="D29" s="8"/>
      <c r="E29" s="9"/>
      <c r="F29" s="6"/>
      <c r="G29" s="6"/>
      <c r="H29" s="6"/>
      <c r="I29" s="7"/>
    </row>
    <row r="30" spans="1:20" ht="30" customHeight="1" x14ac:dyDescent="0.2">
      <c r="A30" s="7"/>
      <c r="B30" s="70" t="s">
        <v>67</v>
      </c>
      <c r="C30" s="8"/>
      <c r="D30" s="7"/>
      <c r="E30" s="7"/>
      <c r="F30" s="7"/>
      <c r="G30" s="9"/>
      <c r="H30" s="9"/>
      <c r="I30" s="9"/>
      <c r="J30" s="9"/>
      <c r="K30" s="7"/>
    </row>
    <row r="31" spans="1:20" x14ac:dyDescent="0.2">
      <c r="B31" s="11" t="s">
        <v>68</v>
      </c>
      <c r="C31" s="16"/>
      <c r="E31" s="11" t="s">
        <v>69</v>
      </c>
      <c r="F31" s="16"/>
    </row>
    <row r="32" spans="1:20" ht="22" customHeight="1" x14ac:dyDescent="0.2">
      <c r="B32" s="57" t="s">
        <v>54</v>
      </c>
      <c r="C32" s="65">
        <f t="shared" ref="C32:C41" si="0">COUNTIF($G$4:$G$27,B32)</f>
        <v>5</v>
      </c>
      <c r="E32" s="51" t="s">
        <v>55</v>
      </c>
      <c r="F32" s="66">
        <f>COUNTIF($H$4:$H$27,E32)</f>
        <v>10</v>
      </c>
    </row>
    <row r="33" spans="2:6" ht="22" customHeight="1" x14ac:dyDescent="0.2">
      <c r="B33" s="57" t="s">
        <v>56</v>
      </c>
      <c r="C33" s="65">
        <f t="shared" si="0"/>
        <v>1</v>
      </c>
      <c r="E33" s="51" t="s">
        <v>57</v>
      </c>
      <c r="F33" s="66">
        <f>COUNTIF($H$4:$H$27,E33)</f>
        <v>5</v>
      </c>
    </row>
    <row r="34" spans="2:6" ht="22" customHeight="1" x14ac:dyDescent="0.2">
      <c r="B34" s="57" t="s">
        <v>58</v>
      </c>
      <c r="C34" s="65">
        <f t="shared" si="0"/>
        <v>1</v>
      </c>
      <c r="E34" s="51" t="s">
        <v>59</v>
      </c>
      <c r="F34" s="66">
        <f>COUNTIF($H$4:$H$27,E34)</f>
        <v>4</v>
      </c>
    </row>
    <row r="35" spans="2:6" ht="22" customHeight="1" x14ac:dyDescent="0.2">
      <c r="B35" s="57" t="s">
        <v>60</v>
      </c>
      <c r="C35" s="65">
        <f t="shared" si="0"/>
        <v>2</v>
      </c>
    </row>
    <row r="36" spans="2:6" ht="22" customHeight="1" x14ac:dyDescent="0.2">
      <c r="B36" s="57" t="s">
        <v>61</v>
      </c>
      <c r="C36" s="65">
        <f t="shared" si="0"/>
        <v>1</v>
      </c>
    </row>
    <row r="37" spans="2:6" ht="22" customHeight="1" x14ac:dyDescent="0.2">
      <c r="B37" s="57" t="s">
        <v>62</v>
      </c>
      <c r="C37" s="65">
        <f t="shared" si="0"/>
        <v>2</v>
      </c>
    </row>
    <row r="38" spans="2:6" ht="22" customHeight="1" x14ac:dyDescent="0.2">
      <c r="B38" s="57" t="s">
        <v>63</v>
      </c>
      <c r="C38" s="65">
        <f t="shared" si="0"/>
        <v>1</v>
      </c>
    </row>
    <row r="39" spans="2:6" ht="22" customHeight="1" x14ac:dyDescent="0.2">
      <c r="B39" s="57" t="s">
        <v>64</v>
      </c>
      <c r="C39" s="65">
        <f t="shared" si="0"/>
        <v>1</v>
      </c>
    </row>
    <row r="40" spans="2:6" ht="22" customHeight="1" x14ac:dyDescent="0.2">
      <c r="B40" s="57" t="s">
        <v>65</v>
      </c>
      <c r="C40" s="65">
        <f t="shared" si="0"/>
        <v>2</v>
      </c>
    </row>
    <row r="41" spans="2:6" ht="22" customHeight="1" x14ac:dyDescent="0.2">
      <c r="B41" s="57" t="s">
        <v>66</v>
      </c>
      <c r="C41" s="65">
        <f t="shared" si="0"/>
        <v>3</v>
      </c>
    </row>
    <row r="42" spans="2:6" x14ac:dyDescent="0.2">
      <c r="B42" s="16"/>
      <c r="C42" s="16"/>
    </row>
    <row r="43" spans="2:6" x14ac:dyDescent="0.2">
      <c r="B43" s="16"/>
      <c r="C43" s="16"/>
    </row>
    <row r="44" spans="2:6" x14ac:dyDescent="0.2">
      <c r="B44" s="16"/>
      <c r="C44" s="16"/>
    </row>
    <row r="45" spans="2:6" x14ac:dyDescent="0.2">
      <c r="B45" s="16"/>
      <c r="C45" s="16"/>
    </row>
    <row r="46" spans="2:6" x14ac:dyDescent="0.2">
      <c r="B46" s="16"/>
      <c r="C46" s="16"/>
    </row>
    <row r="47" spans="2:6" x14ac:dyDescent="0.2">
      <c r="B47" s="16"/>
      <c r="C47" s="16"/>
    </row>
    <row r="48" spans="2:6" x14ac:dyDescent="0.2">
      <c r="B48" s="16"/>
      <c r="C48" s="16"/>
    </row>
    <row r="49" spans="2:3" x14ac:dyDescent="0.2">
      <c r="B49" s="16"/>
      <c r="C49" s="16"/>
    </row>
    <row r="50" spans="2:3" x14ac:dyDescent="0.2">
      <c r="B50" s="16"/>
      <c r="C50" s="16"/>
    </row>
    <row r="51" spans="2:3" x14ac:dyDescent="0.2">
      <c r="B51" s="16"/>
      <c r="C51" s="16"/>
    </row>
    <row r="52" spans="2:3" x14ac:dyDescent="0.2">
      <c r="B52" s="16"/>
      <c r="C52" s="16"/>
    </row>
    <row r="53" spans="2:3" x14ac:dyDescent="0.2">
      <c r="B53" s="16"/>
      <c r="C53" s="16"/>
    </row>
  </sheetData>
  <phoneticPr fontId="12" type="noConversion"/>
  <conditionalFormatting sqref="E32:E34">
    <cfRule type="containsText" dxfId="48" priority="10" operator="containsText" text="GANHO">
      <formula>NOT(ISERROR(SEARCH("GANHO",E32)))</formula>
    </cfRule>
    <cfRule type="containsText" dxfId="47" priority="12" operator="containsText" text="ABERTO">
      <formula>NOT(ISERROR(SEARCH("ABERTO",E32)))</formula>
    </cfRule>
    <cfRule type="containsText" dxfId="46" priority="11" operator="containsText" text="PERDIDO">
      <formula>NOT(ISERROR(SEARCH("PERDIDO",E32)))</formula>
    </cfRule>
  </conditionalFormatting>
  <conditionalFormatting sqref="H4:H22">
    <cfRule type="containsText" dxfId="45" priority="1" operator="containsText" text="GANHO">
      <formula>NOT(ISERROR(SEARCH("GANHO",H4)))</formula>
    </cfRule>
    <cfRule type="containsText" dxfId="44" priority="2" operator="containsText" text="PERDIDO">
      <formula>NOT(ISERROR(SEARCH("PERDIDO",H4)))</formula>
    </cfRule>
    <cfRule type="containsText" dxfId="43" priority="3" operator="containsText" text="ABERTO">
      <formula>NOT(ISERROR(SEARCH("ABERTO",H4)))</formula>
    </cfRule>
  </conditionalFormatting>
  <conditionalFormatting sqref="H23:H27">
    <cfRule type="containsText" dxfId="42" priority="4" operator="containsText" text="WON">
      <formula>NOT(ISERROR(SEARCH("WON",H23)))</formula>
    </cfRule>
    <cfRule type="containsText" dxfId="41" priority="6" operator="containsText" text="OPEN">
      <formula>NOT(ISERROR(SEARCH("OPEN",H23)))</formula>
    </cfRule>
    <cfRule type="containsText" dxfId="40" priority="5" operator="containsText" text="LOST">
      <formula>NOT(ISERROR(SEARCH("LOST",H23)))</formula>
    </cfRule>
  </conditionalFormatting>
  <conditionalFormatting sqref="V4:V6">
    <cfRule type="containsText" dxfId="39" priority="13" operator="containsText" text="GANHO">
      <formula>NOT(ISERROR(SEARCH("GANHO",V4)))</formula>
    </cfRule>
    <cfRule type="containsText" dxfId="38" priority="14" operator="containsText" text="PERDIDO">
      <formula>NOT(ISERROR(SEARCH("PERDIDO",V4)))</formula>
    </cfRule>
    <cfRule type="containsText" dxfId="37" priority="15" operator="containsText" text="ABERTO">
      <formula>NOT(ISERROR(SEARCH("ABERTO",V4)))</formula>
    </cfRule>
  </conditionalFormatting>
  <dataValidations count="2">
    <dataValidation type="list" allowBlank="1" showInputMessage="1" showErrorMessage="1" sqref="H4:H27" xr:uid="{2FFB42D7-4D62-40C4-AD11-E541AA552B7F}">
      <formula1>$V$4:$V$6</formula1>
    </dataValidation>
    <dataValidation type="list" allowBlank="1" showInputMessage="1" showErrorMessage="1" sqref="G4:G27" xr:uid="{EE52AD7B-CB88-4194-9C61-9E4F3B481970}">
      <formula1>$T$4:$T$21</formula1>
    </dataValidation>
  </dataValidations>
  <pageMargins left="0.3" right="0.3" top="0.3" bottom="0.3" header="0" footer="0"/>
  <pageSetup scale="42"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zoomScaleNormal="100" workbookViewId="0">
      <selection activeCell="J13" sqref="J13"/>
    </sheetView>
  </sheetViews>
  <sheetFormatPr baseColWidth="10" defaultColWidth="10.6640625" defaultRowHeight="16" x14ac:dyDescent="0.2"/>
  <cols>
    <col min="1" max="1" width="3.1640625" style="1" customWidth="1"/>
    <col min="2" max="2" width="20.5" style="3" customWidth="1"/>
    <col min="3" max="3" width="20.6640625" style="3" customWidth="1"/>
    <col min="4" max="4" width="17.6640625" style="1" customWidth="1"/>
    <col min="5" max="5" width="17.1640625" style="1" customWidth="1"/>
    <col min="6" max="6" width="17.6640625" style="1" customWidth="1"/>
    <col min="7" max="7" width="19.5" style="4" customWidth="1"/>
    <col min="8" max="8" width="12" style="4" customWidth="1"/>
    <col min="9" max="9" width="11.6640625" style="4" customWidth="1"/>
    <col min="10" max="10" width="14.83203125" style="4" customWidth="1"/>
    <col min="11" max="11" width="20.6640625" style="1" customWidth="1"/>
    <col min="12" max="12" width="12.6640625" style="1" customWidth="1"/>
    <col min="13" max="13" width="12.83203125" style="1" customWidth="1"/>
    <col min="14" max="14" width="11.6640625" style="1" customWidth="1"/>
    <col min="15" max="15" width="20.6640625" style="1" customWidth="1"/>
    <col min="16" max="16" width="3.1640625" style="1" customWidth="1"/>
    <col min="17" max="17" width="19.5" style="1" customWidth="1"/>
    <col min="18" max="18" width="3.1640625" style="1" customWidth="1"/>
    <col min="19" max="19" width="11.33203125" style="1" customWidth="1"/>
    <col min="20" max="20" width="3.1640625" style="1" customWidth="1"/>
    <col min="21" max="16384" width="10.6640625" style="1"/>
  </cols>
  <sheetData>
    <row r="1" spans="1:19" s="18" customFormat="1" ht="35.25" customHeight="1" x14ac:dyDescent="0.25">
      <c r="A1" s="17"/>
      <c r="B1" s="39" t="s">
        <v>27</v>
      </c>
      <c r="C1" s="17"/>
      <c r="D1" s="17"/>
      <c r="E1" s="17"/>
      <c r="F1" s="17"/>
      <c r="G1" s="17"/>
      <c r="H1" s="17"/>
      <c r="I1" s="19"/>
      <c r="J1" s="19"/>
      <c r="K1" s="17"/>
    </row>
    <row r="2" spans="1:19" ht="38.25" customHeight="1" thickBot="1" x14ac:dyDescent="0.25">
      <c r="A2" s="7"/>
      <c r="B2" s="20" t="s">
        <v>70</v>
      </c>
      <c r="C2" s="20"/>
      <c r="D2" s="20" t="s">
        <v>71</v>
      </c>
      <c r="E2" s="20"/>
      <c r="F2" s="20"/>
      <c r="G2" s="20" t="s">
        <v>72</v>
      </c>
      <c r="H2" s="20"/>
      <c r="I2" s="20"/>
      <c r="J2" s="20"/>
      <c r="K2" s="27"/>
      <c r="L2" s="26" t="s">
        <v>33</v>
      </c>
      <c r="M2" s="26"/>
      <c r="N2" s="28"/>
      <c r="O2" s="82" t="s">
        <v>34</v>
      </c>
    </row>
    <row r="3" spans="1:19" s="2" customFormat="1" ht="35.25" customHeight="1" x14ac:dyDescent="0.2">
      <c r="A3" s="11"/>
      <c r="B3" s="74" t="s">
        <v>73</v>
      </c>
      <c r="C3" s="75" t="s">
        <v>74</v>
      </c>
      <c r="D3" s="81" t="s">
        <v>98</v>
      </c>
      <c r="E3" s="81" t="s">
        <v>75</v>
      </c>
      <c r="F3" s="81" t="s">
        <v>76</v>
      </c>
      <c r="G3" s="76" t="s">
        <v>99</v>
      </c>
      <c r="H3" s="76" t="s">
        <v>77</v>
      </c>
      <c r="I3" s="76" t="s">
        <v>100</v>
      </c>
      <c r="J3" s="76" t="s">
        <v>78</v>
      </c>
      <c r="K3" s="77" t="s">
        <v>42</v>
      </c>
      <c r="L3" s="78" t="s">
        <v>36</v>
      </c>
      <c r="M3" s="78" t="s">
        <v>43</v>
      </c>
      <c r="N3" s="78" t="s">
        <v>44</v>
      </c>
      <c r="O3" s="80" t="s">
        <v>51</v>
      </c>
      <c r="P3" s="11"/>
      <c r="Q3" s="55" t="s">
        <v>79</v>
      </c>
      <c r="S3" s="55" t="s">
        <v>77</v>
      </c>
    </row>
    <row r="4" spans="1:19" ht="18" customHeight="1" x14ac:dyDescent="0.2">
      <c r="A4" s="7"/>
      <c r="B4" s="72" t="s">
        <v>80</v>
      </c>
      <c r="C4" s="22"/>
      <c r="D4" s="40">
        <v>2500000</v>
      </c>
      <c r="E4" s="41">
        <v>0.75</v>
      </c>
      <c r="F4" s="10">
        <f>Opportunities_table[[#This Row],[TAMANHO DO 
NEGÓCIO]]*Opportunities_table[[#This Row],[PROBABILIDADE 
DE NEGÓCIO]]</f>
        <v>1875000</v>
      </c>
      <c r="G4" s="50" t="s">
        <v>81</v>
      </c>
      <c r="H4" s="52" t="s">
        <v>55</v>
      </c>
      <c r="I4" s="42"/>
      <c r="J4" s="42"/>
      <c r="K4" s="43"/>
      <c r="L4" s="43"/>
      <c r="M4" s="43"/>
      <c r="N4" s="43"/>
      <c r="O4" s="22"/>
      <c r="P4" s="7"/>
      <c r="Q4" s="56" t="s">
        <v>82</v>
      </c>
      <c r="S4" s="51" t="s">
        <v>55</v>
      </c>
    </row>
    <row r="5" spans="1:19" ht="18" customHeight="1" x14ac:dyDescent="0.2">
      <c r="A5" s="7"/>
      <c r="B5" s="72" t="s">
        <v>83</v>
      </c>
      <c r="C5" s="22"/>
      <c r="D5" s="40">
        <v>3500000</v>
      </c>
      <c r="E5" s="41">
        <v>0.5</v>
      </c>
      <c r="F5" s="10">
        <f>Opportunities_table[[#This Row],[TAMANHO DO 
NEGÓCIO]]*Opportunities_table[[#This Row],[PROBABILIDADE 
DE NEGÓCIO]]</f>
        <v>1750000</v>
      </c>
      <c r="G5" s="22" t="s">
        <v>84</v>
      </c>
      <c r="H5" s="53" t="s">
        <v>59</v>
      </c>
      <c r="I5" s="42"/>
      <c r="J5" s="42"/>
      <c r="K5" s="43"/>
      <c r="L5" s="43"/>
      <c r="M5" s="43"/>
      <c r="N5" s="43"/>
      <c r="O5" s="22"/>
      <c r="P5" s="7"/>
      <c r="Q5" s="58" t="s">
        <v>81</v>
      </c>
      <c r="S5" s="51" t="s">
        <v>57</v>
      </c>
    </row>
    <row r="6" spans="1:19" ht="18" customHeight="1" x14ac:dyDescent="0.2">
      <c r="A6" s="7"/>
      <c r="B6" s="72" t="s">
        <v>85</v>
      </c>
      <c r="C6" s="22"/>
      <c r="D6" s="40">
        <v>900000</v>
      </c>
      <c r="E6" s="41">
        <v>0.1</v>
      </c>
      <c r="F6" s="10">
        <f>Opportunities_table[[#This Row],[TAMANHO DO 
NEGÓCIO]]*Opportunities_table[[#This Row],[PROBABILIDADE 
DE NEGÓCIO]]</f>
        <v>90000</v>
      </c>
      <c r="G6" s="22" t="s">
        <v>86</v>
      </c>
      <c r="H6" s="53" t="s">
        <v>55</v>
      </c>
      <c r="I6" s="42"/>
      <c r="J6" s="42"/>
      <c r="K6" s="43"/>
      <c r="L6" s="43"/>
      <c r="M6" s="43"/>
      <c r="N6" s="43"/>
      <c r="O6" s="22"/>
      <c r="P6" s="7"/>
      <c r="Q6" s="59" t="s">
        <v>86</v>
      </c>
      <c r="S6" s="51" t="s">
        <v>59</v>
      </c>
    </row>
    <row r="7" spans="1:19" ht="18" customHeight="1" x14ac:dyDescent="0.2">
      <c r="A7" s="7"/>
      <c r="B7" s="72" t="s">
        <v>87</v>
      </c>
      <c r="C7" s="22"/>
      <c r="D7" s="40">
        <v>2600000</v>
      </c>
      <c r="E7" s="41">
        <v>0.75</v>
      </c>
      <c r="F7" s="10">
        <f>Opportunities_table[[#This Row],[TAMANHO DO 
NEGÓCIO]]*Opportunities_table[[#This Row],[PROBABILIDADE 
DE NEGÓCIO]]</f>
        <v>1950000</v>
      </c>
      <c r="G7" s="22" t="s">
        <v>84</v>
      </c>
      <c r="H7" s="53" t="s">
        <v>59</v>
      </c>
      <c r="I7" s="42"/>
      <c r="J7" s="42"/>
      <c r="K7" s="43"/>
      <c r="L7" s="43"/>
      <c r="M7" s="43"/>
      <c r="N7" s="43"/>
      <c r="O7" s="22"/>
      <c r="P7" s="7"/>
      <c r="Q7" s="60" t="s">
        <v>84</v>
      </c>
    </row>
    <row r="8" spans="1:19" ht="18" customHeight="1" x14ac:dyDescent="0.2">
      <c r="A8" s="7"/>
      <c r="B8" s="72" t="s">
        <v>88</v>
      </c>
      <c r="C8" s="22"/>
      <c r="D8" s="40">
        <v>2000000</v>
      </c>
      <c r="E8" s="41">
        <v>0.5</v>
      </c>
      <c r="F8" s="10">
        <f>Opportunities_table[[#This Row],[TAMANHO DO 
NEGÓCIO]]*Opportunities_table[[#This Row],[PROBABILIDADE 
DE NEGÓCIO]]</f>
        <v>1000000</v>
      </c>
      <c r="G8" s="22" t="s">
        <v>89</v>
      </c>
      <c r="H8" s="53" t="s">
        <v>57</v>
      </c>
      <c r="I8" s="42"/>
      <c r="J8" s="42"/>
      <c r="K8" s="43"/>
      <c r="L8" s="43"/>
      <c r="M8" s="43"/>
      <c r="N8" s="43"/>
      <c r="O8" s="22"/>
      <c r="P8" s="7"/>
      <c r="Q8" s="61" t="s">
        <v>89</v>
      </c>
    </row>
    <row r="9" spans="1:19" ht="18" customHeight="1" x14ac:dyDescent="0.2">
      <c r="A9" s="7"/>
      <c r="B9" s="72" t="s">
        <v>90</v>
      </c>
      <c r="C9" s="22"/>
      <c r="D9" s="40">
        <v>1600000</v>
      </c>
      <c r="E9" s="41">
        <v>0.25</v>
      </c>
      <c r="F9" s="10">
        <f>Opportunities_table[[#This Row],[TAMANHO DO 
NEGÓCIO]]*Opportunities_table[[#This Row],[PROBABILIDADE 
DE NEGÓCIO]]</f>
        <v>400000</v>
      </c>
      <c r="G9" s="50" t="s">
        <v>82</v>
      </c>
      <c r="H9" s="53" t="s">
        <v>55</v>
      </c>
      <c r="I9" s="42"/>
      <c r="J9" s="42"/>
      <c r="K9" s="43"/>
      <c r="L9" s="43"/>
      <c r="M9" s="43"/>
      <c r="N9" s="43"/>
      <c r="O9" s="22"/>
      <c r="P9" s="7"/>
    </row>
    <row r="10" spans="1:19" ht="18" customHeight="1" x14ac:dyDescent="0.2">
      <c r="A10" s="7"/>
      <c r="B10" s="72" t="s">
        <v>91</v>
      </c>
      <c r="C10" s="22"/>
      <c r="D10" s="40">
        <v>2750000</v>
      </c>
      <c r="E10" s="41">
        <v>0.35</v>
      </c>
      <c r="F10" s="10">
        <f>Opportunities_table[[#This Row],[TAMANHO DO 
NEGÓCIO]]*Opportunities_table[[#This Row],[PROBABILIDADE 
DE NEGÓCIO]]</f>
        <v>962499.99999999988</v>
      </c>
      <c r="G10" s="22" t="s">
        <v>84</v>
      </c>
      <c r="H10" s="53" t="s">
        <v>59</v>
      </c>
      <c r="I10" s="42"/>
      <c r="J10" s="42"/>
      <c r="K10" s="43"/>
      <c r="L10" s="43"/>
      <c r="M10" s="43"/>
      <c r="N10" s="43"/>
      <c r="O10" s="22"/>
      <c r="P10" s="7"/>
    </row>
    <row r="11" spans="1:19" ht="18" customHeight="1" x14ac:dyDescent="0.2">
      <c r="A11" s="7"/>
      <c r="B11" s="72" t="s">
        <v>92</v>
      </c>
      <c r="C11" s="22"/>
      <c r="D11" s="40">
        <v>850000</v>
      </c>
      <c r="E11" s="41">
        <v>0.9</v>
      </c>
      <c r="F11" s="10">
        <f>Opportunities_table[[#This Row],[TAMANHO DO 
NEGÓCIO]]*Opportunities_table[[#This Row],[PROBABILIDADE 
DE NEGÓCIO]]</f>
        <v>765000</v>
      </c>
      <c r="G11" s="22" t="s">
        <v>86</v>
      </c>
      <c r="H11" s="53" t="s">
        <v>55</v>
      </c>
      <c r="I11" s="42"/>
      <c r="J11" s="42"/>
      <c r="K11" s="43"/>
      <c r="L11" s="43"/>
      <c r="M11" s="43"/>
      <c r="N11" s="43"/>
      <c r="O11" s="22"/>
      <c r="P11" s="7"/>
    </row>
    <row r="12" spans="1:19" ht="18" customHeight="1" x14ac:dyDescent="0.2">
      <c r="A12" s="7"/>
      <c r="B12" s="72" t="s">
        <v>93</v>
      </c>
      <c r="C12" s="22"/>
      <c r="D12" s="40">
        <v>6750000</v>
      </c>
      <c r="E12" s="41">
        <v>0.6</v>
      </c>
      <c r="F12" s="10">
        <f>Opportunities_table[[#This Row],[TAMANHO DO 
NEGÓCIO]]*Opportunities_table[[#This Row],[PROBABILIDADE 
DE NEGÓCIO]]</f>
        <v>4050000</v>
      </c>
      <c r="G12" s="22" t="s">
        <v>84</v>
      </c>
      <c r="H12" s="53" t="s">
        <v>59</v>
      </c>
      <c r="I12" s="42"/>
      <c r="J12" s="42"/>
      <c r="K12" s="43"/>
      <c r="L12" s="43"/>
      <c r="M12" s="43"/>
      <c r="N12" s="43"/>
      <c r="O12" s="22"/>
      <c r="P12" s="7"/>
    </row>
    <row r="13" spans="1:19" ht="18" customHeight="1" x14ac:dyDescent="0.2">
      <c r="A13" s="7"/>
      <c r="B13" s="72" t="s">
        <v>94</v>
      </c>
      <c r="C13" s="22"/>
      <c r="D13" s="40">
        <v>2750000</v>
      </c>
      <c r="E13" s="41">
        <v>0.33</v>
      </c>
      <c r="F13" s="10">
        <f>Opportunities_table[[#This Row],[TAMANHO DO 
NEGÓCIO]]*Opportunities_table[[#This Row],[PROBABILIDADE 
DE NEGÓCIO]]</f>
        <v>907500</v>
      </c>
      <c r="G13" s="22" t="s">
        <v>89</v>
      </c>
      <c r="H13" s="53" t="s">
        <v>57</v>
      </c>
      <c r="I13" s="42"/>
      <c r="J13" s="42"/>
      <c r="K13" s="43"/>
      <c r="L13" s="43"/>
      <c r="M13" s="43"/>
      <c r="N13" s="43"/>
      <c r="O13" s="22"/>
      <c r="P13" s="7"/>
    </row>
    <row r="14" spans="1:19" ht="18" customHeight="1" x14ac:dyDescent="0.2">
      <c r="A14" s="7"/>
      <c r="B14" s="22"/>
      <c r="C14" s="22"/>
      <c r="D14" s="40"/>
      <c r="E14" s="41"/>
      <c r="F14" s="10">
        <f>Opportunities_table[[#This Row],[TAMANHO DO 
NEGÓCIO]]*Opportunities_table[[#This Row],[PROBABILIDADE 
DE NEGÓCIO]]</f>
        <v>0</v>
      </c>
      <c r="G14" s="22"/>
      <c r="H14" s="53"/>
      <c r="I14" s="42"/>
      <c r="J14" s="42"/>
      <c r="K14" s="43"/>
      <c r="L14" s="43"/>
      <c r="M14" s="43"/>
      <c r="N14" s="43"/>
      <c r="O14" s="22"/>
      <c r="P14" s="7"/>
    </row>
    <row r="15" spans="1:19" ht="18" customHeight="1" x14ac:dyDescent="0.2">
      <c r="A15" s="7"/>
      <c r="B15" s="22"/>
      <c r="C15" s="22"/>
      <c r="D15" s="40"/>
      <c r="E15" s="41"/>
      <c r="F15" s="10">
        <f>Opportunities_table[[#This Row],[TAMANHO DO 
NEGÓCIO]]*Opportunities_table[[#This Row],[PROBABILIDADE 
DE NEGÓCIO]]</f>
        <v>0</v>
      </c>
      <c r="G15" s="22"/>
      <c r="H15" s="53"/>
      <c r="I15" s="42"/>
      <c r="J15" s="42"/>
      <c r="K15" s="43"/>
      <c r="L15" s="43"/>
      <c r="M15" s="43"/>
      <c r="N15" s="43"/>
      <c r="O15" s="22"/>
      <c r="P15" s="7"/>
    </row>
    <row r="16" spans="1:19" ht="18" customHeight="1" x14ac:dyDescent="0.2">
      <c r="A16" s="7"/>
      <c r="B16" s="22"/>
      <c r="C16" s="22"/>
      <c r="D16" s="40"/>
      <c r="E16" s="41"/>
      <c r="F16" s="10">
        <f>Opportunities_table[[#This Row],[TAMANHO DO 
NEGÓCIO]]*Opportunities_table[[#This Row],[PROBABILIDADE 
DE NEGÓCIO]]</f>
        <v>0</v>
      </c>
      <c r="G16" s="22"/>
      <c r="H16" s="53"/>
      <c r="I16" s="42"/>
      <c r="J16" s="42"/>
      <c r="K16" s="43"/>
      <c r="L16" s="43"/>
      <c r="M16" s="43"/>
      <c r="N16" s="43"/>
      <c r="O16" s="22"/>
      <c r="P16" s="7"/>
    </row>
    <row r="17" spans="1:16" ht="18" customHeight="1" x14ac:dyDescent="0.2">
      <c r="A17" s="7"/>
      <c r="B17" s="22"/>
      <c r="C17" s="22"/>
      <c r="D17" s="40"/>
      <c r="E17" s="41"/>
      <c r="F17" s="10">
        <f>Opportunities_table[[#This Row],[TAMANHO DO 
NEGÓCIO]]*Opportunities_table[[#This Row],[PROBABILIDADE 
DE NEGÓCIO]]</f>
        <v>0</v>
      </c>
      <c r="G17" s="22"/>
      <c r="H17" s="53"/>
      <c r="I17" s="42"/>
      <c r="J17" s="42"/>
      <c r="K17" s="43"/>
      <c r="L17" s="43"/>
      <c r="M17" s="43"/>
      <c r="N17" s="43"/>
      <c r="O17" s="22"/>
      <c r="P17" s="7"/>
    </row>
    <row r="18" spans="1:16" ht="18" customHeight="1" x14ac:dyDescent="0.2">
      <c r="A18" s="7"/>
      <c r="B18" s="22"/>
      <c r="C18" s="22"/>
      <c r="D18" s="40"/>
      <c r="E18" s="41"/>
      <c r="F18" s="10">
        <f>Opportunities_table[[#This Row],[TAMANHO DO 
NEGÓCIO]]*Opportunities_table[[#This Row],[PROBABILIDADE 
DE NEGÓCIO]]</f>
        <v>0</v>
      </c>
      <c r="G18" s="22"/>
      <c r="H18" s="53"/>
      <c r="I18" s="42"/>
      <c r="J18" s="42"/>
      <c r="K18" s="43"/>
      <c r="L18" s="43"/>
      <c r="M18" s="43"/>
      <c r="N18" s="43"/>
      <c r="O18" s="22"/>
      <c r="P18" s="7"/>
    </row>
    <row r="19" spans="1:16" ht="18" customHeight="1" x14ac:dyDescent="0.2">
      <c r="A19" s="7"/>
      <c r="B19" s="22"/>
      <c r="C19" s="22"/>
      <c r="D19" s="40"/>
      <c r="E19" s="41"/>
      <c r="F19" s="10">
        <f>Opportunities_table[[#This Row],[TAMANHO DO 
NEGÓCIO]]*Opportunities_table[[#This Row],[PROBABILIDADE 
DE NEGÓCIO]]</f>
        <v>0</v>
      </c>
      <c r="G19" s="22"/>
      <c r="H19" s="53"/>
      <c r="I19" s="42"/>
      <c r="J19" s="42"/>
      <c r="K19" s="43"/>
      <c r="L19" s="43"/>
      <c r="M19" s="43"/>
      <c r="N19" s="43"/>
      <c r="O19" s="22"/>
      <c r="P19" s="7"/>
    </row>
    <row r="20" spans="1:16" ht="18" customHeight="1" x14ac:dyDescent="0.2">
      <c r="A20" s="7"/>
      <c r="B20" s="22"/>
      <c r="C20" s="22"/>
      <c r="D20" s="40"/>
      <c r="E20" s="41"/>
      <c r="F20" s="10">
        <f>Opportunities_table[[#This Row],[TAMANHO DO 
NEGÓCIO]]*Opportunities_table[[#This Row],[PROBABILIDADE 
DE NEGÓCIO]]</f>
        <v>0</v>
      </c>
      <c r="G20" s="22"/>
      <c r="H20" s="53"/>
      <c r="I20" s="42"/>
      <c r="J20" s="42"/>
      <c r="K20" s="43"/>
      <c r="L20" s="43"/>
      <c r="M20" s="43"/>
      <c r="N20" s="43"/>
      <c r="O20" s="22"/>
      <c r="P20" s="7"/>
    </row>
    <row r="21" spans="1:16" ht="18" customHeight="1" x14ac:dyDescent="0.2">
      <c r="A21" s="7"/>
      <c r="B21" s="22"/>
      <c r="C21" s="22"/>
      <c r="D21" s="40"/>
      <c r="E21" s="41"/>
      <c r="F21" s="10">
        <f>Opportunities_table[[#This Row],[TAMANHO DO 
NEGÓCIO]]*Opportunities_table[[#This Row],[PROBABILIDADE 
DE NEGÓCIO]]</f>
        <v>0</v>
      </c>
      <c r="G21" s="22"/>
      <c r="H21" s="53"/>
      <c r="I21" s="42"/>
      <c r="J21" s="42"/>
      <c r="K21" s="43"/>
      <c r="L21" s="43"/>
      <c r="M21" s="43"/>
      <c r="N21" s="43"/>
      <c r="O21" s="22"/>
      <c r="P21" s="7"/>
    </row>
    <row r="22" spans="1:16" ht="18" customHeight="1" x14ac:dyDescent="0.2">
      <c r="A22" s="7"/>
      <c r="B22" s="22"/>
      <c r="C22" s="22"/>
      <c r="D22" s="40"/>
      <c r="E22" s="41"/>
      <c r="F22" s="10">
        <f>Opportunities_table[[#This Row],[TAMANHO DO 
NEGÓCIO]]*Opportunities_table[[#This Row],[PROBABILIDADE 
DE NEGÓCIO]]</f>
        <v>0</v>
      </c>
      <c r="G22" s="22"/>
      <c r="H22" s="53"/>
      <c r="I22" s="42"/>
      <c r="J22" s="42"/>
      <c r="K22" s="43"/>
      <c r="L22" s="43"/>
      <c r="M22" s="43"/>
      <c r="N22" s="43"/>
      <c r="O22" s="22"/>
      <c r="P22" s="7"/>
    </row>
    <row r="23" spans="1:16" ht="18" customHeight="1" x14ac:dyDescent="0.2">
      <c r="A23" s="7"/>
      <c r="B23" s="22"/>
      <c r="C23" s="22"/>
      <c r="D23" s="40"/>
      <c r="E23" s="41"/>
      <c r="F23" s="10">
        <f>Opportunities_table[[#This Row],[TAMANHO DO 
NEGÓCIO]]*Opportunities_table[[#This Row],[PROBABILIDADE 
DE NEGÓCIO]]</f>
        <v>0</v>
      </c>
      <c r="G23" s="22"/>
      <c r="H23" s="53"/>
      <c r="I23" s="42"/>
      <c r="J23" s="42"/>
      <c r="K23" s="43"/>
      <c r="L23" s="43"/>
      <c r="M23" s="43"/>
      <c r="N23" s="43"/>
      <c r="O23" s="22"/>
      <c r="P23" s="7"/>
    </row>
    <row r="24" spans="1:16" ht="18" customHeight="1" x14ac:dyDescent="0.2">
      <c r="A24" s="7"/>
      <c r="B24" s="22"/>
      <c r="C24" s="22"/>
      <c r="D24" s="40"/>
      <c r="E24" s="41"/>
      <c r="F24" s="10">
        <f>Opportunities_table[[#This Row],[TAMANHO DO 
NEGÓCIO]]*Opportunities_table[[#This Row],[PROBABILIDADE 
DE NEGÓCIO]]</f>
        <v>0</v>
      </c>
      <c r="G24" s="22"/>
      <c r="H24" s="53"/>
      <c r="I24" s="42"/>
      <c r="J24" s="42"/>
      <c r="K24" s="43"/>
      <c r="L24" s="43"/>
      <c r="M24" s="43"/>
      <c r="N24" s="43"/>
      <c r="O24" s="22"/>
      <c r="P24" s="7"/>
    </row>
    <row r="25" spans="1:16" ht="18" customHeight="1" x14ac:dyDescent="0.2">
      <c r="A25" s="7"/>
      <c r="B25" s="22"/>
      <c r="C25" s="22"/>
      <c r="D25" s="40"/>
      <c r="E25" s="41"/>
      <c r="F25" s="10">
        <f>Opportunities_table[[#This Row],[TAMANHO DO 
NEGÓCIO]]*Opportunities_table[[#This Row],[PROBABILIDADE 
DE NEGÓCIO]]</f>
        <v>0</v>
      </c>
      <c r="G25" s="22"/>
      <c r="H25" s="53"/>
      <c r="I25" s="42"/>
      <c r="J25" s="42"/>
      <c r="K25" s="43"/>
      <c r="L25" s="43"/>
      <c r="M25" s="43"/>
      <c r="N25" s="43"/>
      <c r="O25" s="22"/>
      <c r="P25" s="7"/>
    </row>
    <row r="26" spans="1:16" ht="18" customHeight="1" thickBot="1" x14ac:dyDescent="0.25">
      <c r="A26" s="7"/>
      <c r="B26" s="44"/>
      <c r="C26" s="44"/>
      <c r="D26" s="45"/>
      <c r="E26" s="46"/>
      <c r="F26" s="21">
        <f>Opportunities_table[[#This Row],[TAMANHO DO 
NEGÓCIO]]*Opportunities_table[[#This Row],[PROBABILIDADE 
DE NEGÓCIO]]</f>
        <v>0</v>
      </c>
      <c r="G26" s="44"/>
      <c r="H26" s="54"/>
      <c r="I26" s="47"/>
      <c r="J26" s="47"/>
      <c r="K26" s="48"/>
      <c r="L26" s="48"/>
      <c r="M26" s="48"/>
      <c r="N26" s="48"/>
      <c r="O26" s="44"/>
      <c r="P26" s="7"/>
    </row>
    <row r="27" spans="1:16" ht="24" customHeight="1" thickBot="1" x14ac:dyDescent="0.25">
      <c r="A27" s="7"/>
      <c r="B27" s="88">
        <f>SUBTOTAL(103,Opportunities_table[TÍTULO DO NEGÓCIO])</f>
        <v>10</v>
      </c>
      <c r="C27" s="84"/>
      <c r="D27" s="89">
        <f>SUM(D4:D26)</f>
        <v>26200000</v>
      </c>
      <c r="E27" s="90">
        <f>SUBTOTAL(101,Opportunities_table[PROBABILIDADE 
DE NEGÓCIO])</f>
        <v>0.503</v>
      </c>
      <c r="F27" s="91">
        <f>SUM(F4:F26)</f>
        <v>13750000</v>
      </c>
      <c r="G27" s="84"/>
      <c r="H27" s="84"/>
      <c r="I27" s="85"/>
      <c r="J27" s="85"/>
      <c r="K27" s="86"/>
      <c r="L27" s="86"/>
      <c r="M27" s="86"/>
      <c r="N27" s="86"/>
      <c r="O27" s="87"/>
      <c r="P27" s="7"/>
    </row>
    <row r="28" spans="1:16" x14ac:dyDescent="0.2">
      <c r="C28" s="69"/>
    </row>
    <row r="29" spans="1:16" ht="30" customHeight="1" x14ac:dyDescent="0.2">
      <c r="A29" s="7"/>
      <c r="B29" s="70" t="s">
        <v>67</v>
      </c>
      <c r="C29" s="8"/>
      <c r="D29" s="7"/>
      <c r="E29" s="7"/>
      <c r="F29" s="7"/>
      <c r="G29" s="9"/>
      <c r="H29" s="9"/>
      <c r="I29" s="9"/>
      <c r="J29" s="9"/>
      <c r="K29" s="7"/>
    </row>
    <row r="30" spans="1:16" x14ac:dyDescent="0.2">
      <c r="B30" s="11" t="s">
        <v>95</v>
      </c>
      <c r="C30" s="16"/>
      <c r="D30" s="3"/>
      <c r="E30" s="11" t="s">
        <v>96</v>
      </c>
      <c r="F30" s="16"/>
      <c r="G30" s="5"/>
      <c r="H30" s="5"/>
      <c r="I30" s="1"/>
      <c r="J30" s="1"/>
    </row>
    <row r="31" spans="1:16" ht="22" customHeight="1" x14ac:dyDescent="0.2">
      <c r="B31" s="56" t="s">
        <v>82</v>
      </c>
      <c r="C31" s="65">
        <f>COUNTIF($G$4:$G$26,B31)</f>
        <v>1</v>
      </c>
      <c r="D31" s="3"/>
      <c r="E31" s="51" t="s">
        <v>55</v>
      </c>
      <c r="F31" s="66">
        <f>COUNTIF($H$4:$H$26,E31)</f>
        <v>4</v>
      </c>
      <c r="G31" s="5"/>
      <c r="H31" s="5"/>
      <c r="I31" s="1"/>
      <c r="J31" s="1"/>
    </row>
    <row r="32" spans="1:16" ht="22" customHeight="1" x14ac:dyDescent="0.2">
      <c r="B32" s="58" t="s">
        <v>81</v>
      </c>
      <c r="C32" s="65">
        <f>COUNTIF($G$4:$G$26,B32)</f>
        <v>1</v>
      </c>
      <c r="D32" s="3"/>
      <c r="E32" s="51" t="s">
        <v>57</v>
      </c>
      <c r="F32" s="66">
        <f>COUNTIF($H$4:$H$26,E32)</f>
        <v>2</v>
      </c>
      <c r="G32" s="5"/>
      <c r="H32" s="5"/>
      <c r="I32" s="1"/>
      <c r="J32" s="1"/>
    </row>
    <row r="33" spans="2:10" ht="22" customHeight="1" x14ac:dyDescent="0.2">
      <c r="B33" s="59" t="s">
        <v>86</v>
      </c>
      <c r="C33" s="65">
        <f>COUNTIF($G$4:$G$26,B33)</f>
        <v>2</v>
      </c>
      <c r="D33" s="3"/>
      <c r="E33" s="51" t="s">
        <v>59</v>
      </c>
      <c r="F33" s="66">
        <f>COUNTIF($H$4:$H$26,E33)</f>
        <v>4</v>
      </c>
      <c r="G33" s="5"/>
      <c r="H33" s="5"/>
      <c r="I33" s="1"/>
      <c r="J33" s="1"/>
    </row>
    <row r="34" spans="2:10" ht="22" customHeight="1" x14ac:dyDescent="0.2">
      <c r="B34" s="60" t="s">
        <v>84</v>
      </c>
      <c r="C34" s="65">
        <f>COUNTIF($G$4:$G$26,B34)</f>
        <v>4</v>
      </c>
      <c r="D34" s="3"/>
      <c r="E34" s="4"/>
      <c r="F34" s="5"/>
      <c r="G34" s="5"/>
      <c r="H34" s="5"/>
      <c r="I34" s="1"/>
      <c r="J34" s="1"/>
    </row>
    <row r="35" spans="2:10" ht="22" customHeight="1" x14ac:dyDescent="0.2">
      <c r="B35" s="61" t="s">
        <v>89</v>
      </c>
      <c r="C35" s="65">
        <f>COUNTIF($G$4:$G$26,B35)</f>
        <v>2</v>
      </c>
      <c r="D35" s="3"/>
      <c r="E35" s="4"/>
      <c r="F35" s="5"/>
      <c r="G35" s="5"/>
      <c r="H35" s="5"/>
      <c r="I35" s="1"/>
      <c r="J35" s="1"/>
    </row>
    <row r="37" spans="2:10" x14ac:dyDescent="0.2">
      <c r="B37" s="11" t="s">
        <v>31</v>
      </c>
    </row>
    <row r="38" spans="2:10" ht="22" customHeight="1" x14ac:dyDescent="0.2">
      <c r="B38" s="56" t="s">
        <v>82</v>
      </c>
      <c r="C38" s="68">
        <f>SUMIF($G$4:$G$26,B38,$D$4:$D$26)</f>
        <v>1600000</v>
      </c>
    </row>
    <row r="39" spans="2:10" ht="22" customHeight="1" x14ac:dyDescent="0.2">
      <c r="B39" s="58" t="s">
        <v>81</v>
      </c>
      <c r="C39" s="68">
        <f>SUMIF($G$4:$G$26,B39,$D$4:$D$26)</f>
        <v>2500000</v>
      </c>
    </row>
    <row r="40" spans="2:10" ht="22" customHeight="1" x14ac:dyDescent="0.2">
      <c r="B40" s="59" t="s">
        <v>86</v>
      </c>
      <c r="C40" s="68">
        <f>SUMIF($G$4:$G$26,B40,$D$4:$D$26)</f>
        <v>1750000</v>
      </c>
    </row>
    <row r="41" spans="2:10" ht="22" customHeight="1" x14ac:dyDescent="0.2">
      <c r="B41" s="60" t="s">
        <v>84</v>
      </c>
      <c r="C41" s="68">
        <f>SUMIF($G$4:$G$26,B41,$D$4:$D$26)</f>
        <v>15600000</v>
      </c>
    </row>
    <row r="42" spans="2:10" ht="22" customHeight="1" x14ac:dyDescent="0.2">
      <c r="B42" s="61" t="s">
        <v>89</v>
      </c>
      <c r="C42" s="68">
        <f>SUMIF($G$4:$G$26,B42,$D$4:$D$26)</f>
        <v>4750000</v>
      </c>
    </row>
    <row r="43" spans="2:10" x14ac:dyDescent="0.2">
      <c r="C43" s="69"/>
    </row>
  </sheetData>
  <phoneticPr fontId="12" type="noConversion"/>
  <conditionalFormatting sqref="B31:B35">
    <cfRule type="containsText" dxfId="36" priority="24" operator="containsText" text="Em negociação">
      <formula>NOT(ISERROR(SEARCH("Em negociação",B31)))</formula>
    </cfRule>
    <cfRule type="containsText" dxfId="35" priority="22" operator="containsText" text="Encerrado - Perdido">
      <formula>NOT(ISERROR(SEARCH("Encerrado - Perdido",B31)))</formula>
    </cfRule>
    <cfRule type="containsText" dxfId="34" priority="23" operator="containsText" text="Encerrado - Ganho">
      <formula>NOT(ISERROR(SEARCH("Encerrado - Ganho",B31)))</formula>
    </cfRule>
    <cfRule type="containsText" dxfId="33" priority="25" operator="containsText" text="Proposta">
      <formula>NOT(ISERROR(SEARCH("Proposta",B31)))</formula>
    </cfRule>
    <cfRule type="containsText" dxfId="32" priority="26" operator="containsText" text="Qualificação">
      <formula>NOT(ISERROR(SEARCH("Qualificação",B31)))</formula>
    </cfRule>
  </conditionalFormatting>
  <conditionalFormatting sqref="B38:B42">
    <cfRule type="containsText" dxfId="31" priority="19" operator="containsText" text="Em negociação">
      <formula>NOT(ISERROR(SEARCH("Em negociação",B38)))</formula>
    </cfRule>
    <cfRule type="containsText" dxfId="30" priority="21" operator="containsText" text="Qualificação">
      <formula>NOT(ISERROR(SEARCH("Qualificação",B38)))</formula>
    </cfRule>
    <cfRule type="containsText" dxfId="29" priority="18" operator="containsText" text="Encerrado - Ganho">
      <formula>NOT(ISERROR(SEARCH("Encerrado - Ganho",B38)))</formula>
    </cfRule>
    <cfRule type="containsText" dxfId="28" priority="20" operator="containsText" text="Proposta">
      <formula>NOT(ISERROR(SEARCH("Proposta",B38)))</formula>
    </cfRule>
    <cfRule type="containsText" dxfId="27" priority="17" operator="containsText" text="Encerrado - Perdido">
      <formula>NOT(ISERROR(SEARCH("Encerrado - Perdido",B38)))</formula>
    </cfRule>
  </conditionalFormatting>
  <conditionalFormatting sqref="E31:E33">
    <cfRule type="containsText" dxfId="26" priority="29" operator="containsText" text="ABERTO">
      <formula>NOT(ISERROR(SEARCH("ABERTO",E31)))</formula>
    </cfRule>
    <cfRule type="containsText" dxfId="25" priority="28" operator="containsText" text="PERDIDO">
      <formula>NOT(ISERROR(SEARCH("PERDIDO",E31)))</formula>
    </cfRule>
    <cfRule type="containsText" dxfId="24" priority="27" operator="containsText" text="GANHO">
      <formula>NOT(ISERROR(SEARCH("GANHO",E31)))</formula>
    </cfRule>
  </conditionalFormatting>
  <conditionalFormatting sqref="G4:G13">
    <cfRule type="containsText" dxfId="23" priority="1" operator="containsText" text="Encerrado - Perdido">
      <formula>NOT(ISERROR(SEARCH("Encerrado - Perdido",G4)))</formula>
    </cfRule>
    <cfRule type="containsText" dxfId="22" priority="5" operator="containsText" text="Qualificação">
      <formula>NOT(ISERROR(SEARCH("Qualificação",G4)))</formula>
    </cfRule>
    <cfRule type="containsText" dxfId="21" priority="2" operator="containsText" text="Encerrado - Ganho">
      <formula>NOT(ISERROR(SEARCH("Encerrado - Ganho",G4)))</formula>
    </cfRule>
    <cfRule type="containsText" dxfId="20" priority="4" operator="containsText" text="Proposta">
      <formula>NOT(ISERROR(SEARCH("Proposta",G4)))</formula>
    </cfRule>
    <cfRule type="containsText" dxfId="19" priority="3" operator="containsText" text="Em negociação">
      <formula>NOT(ISERROR(SEARCH("Em negociação",G4)))</formula>
    </cfRule>
  </conditionalFormatting>
  <conditionalFormatting sqref="G14:G26">
    <cfRule type="containsText" dxfId="18" priority="12" operator="containsText" text="Proposal">
      <formula>NOT(ISERROR(SEARCH("Proposal",G14)))</formula>
    </cfRule>
    <cfRule type="containsText" dxfId="17" priority="11" operator="containsText" text="Negotiating">
      <formula>NOT(ISERROR(SEARCH("Negotiating",G14)))</formula>
    </cfRule>
    <cfRule type="containsText" dxfId="16" priority="13" operator="containsText" text="Qualification">
      <formula>NOT(ISERROR(SEARCH("Qualification",G14)))</formula>
    </cfRule>
    <cfRule type="containsText" dxfId="15" priority="9" operator="containsText" text="Closed - Lost">
      <formula>NOT(ISERROR(SEARCH("Closed - Lost",G14)))</formula>
    </cfRule>
    <cfRule type="containsText" dxfId="14" priority="10" operator="containsText" text="Closed - Won">
      <formula>NOT(ISERROR(SEARCH("Closed - Won",G14)))</formula>
    </cfRule>
  </conditionalFormatting>
  <conditionalFormatting sqref="H4:H13">
    <cfRule type="containsText" dxfId="13" priority="7" operator="containsText" text="PERDIDO">
      <formula>NOT(ISERROR(SEARCH("PERDIDO",H4)))</formula>
    </cfRule>
    <cfRule type="containsText" dxfId="12" priority="6" operator="containsText" text="GANHO">
      <formula>NOT(ISERROR(SEARCH("GANHO",H4)))</formula>
    </cfRule>
    <cfRule type="containsText" dxfId="11" priority="8" operator="containsText" text="ABERTO">
      <formula>NOT(ISERROR(SEARCH("ABERTO",H4)))</formula>
    </cfRule>
  </conditionalFormatting>
  <conditionalFormatting sqref="H14:H26">
    <cfRule type="containsText" dxfId="10" priority="15" operator="containsText" text="LOST">
      <formula>NOT(ISERROR(SEARCH("LOST",H14)))</formula>
    </cfRule>
    <cfRule type="containsText" dxfId="9" priority="14" operator="containsText" text="WON">
      <formula>NOT(ISERROR(SEARCH("WON",H14)))</formula>
    </cfRule>
    <cfRule type="containsText" dxfId="8" priority="16" operator="containsText" text="OPEN">
      <formula>NOT(ISERROR(SEARCH("OPEN",H14)))</formula>
    </cfRule>
  </conditionalFormatting>
  <conditionalFormatting sqref="Q4:Q8">
    <cfRule type="containsText" dxfId="7" priority="30" operator="containsText" text="Encerrado - Perdido">
      <formula>NOT(ISERROR(SEARCH("Encerrado - Perdido",Q4)))</formula>
    </cfRule>
    <cfRule type="containsText" dxfId="6" priority="31" operator="containsText" text="Encerrado - Ganho">
      <formula>NOT(ISERROR(SEARCH("Encerrado - Ganho",Q4)))</formula>
    </cfRule>
    <cfRule type="containsText" dxfId="5" priority="32" operator="containsText" text="Em negociação">
      <formula>NOT(ISERROR(SEARCH("Em negociação",Q4)))</formula>
    </cfRule>
    <cfRule type="containsText" dxfId="4" priority="33" operator="containsText" text="Proposta">
      <formula>NOT(ISERROR(SEARCH("Proposta",Q4)))</formula>
    </cfRule>
    <cfRule type="containsText" dxfId="3" priority="34" operator="containsText" text="Qualificação">
      <formula>NOT(ISERROR(SEARCH("Qualificação",Q4)))</formula>
    </cfRule>
  </conditionalFormatting>
  <conditionalFormatting sqref="S4:S6">
    <cfRule type="containsText" dxfId="2" priority="38" operator="containsText" text="GANHO">
      <formula>NOT(ISERROR(SEARCH("GANHO",S4)))</formula>
    </cfRule>
    <cfRule type="containsText" dxfId="1" priority="39" operator="containsText" text="PERDIDO">
      <formula>NOT(ISERROR(SEARCH("PERDIDO",S4)))</formula>
    </cfRule>
    <cfRule type="containsText" dxfId="0" priority="40" operator="containsText" text="ABERTO">
      <formula>NOT(ISERROR(SEARCH("ABERTO",S4)))</formula>
    </cfRule>
  </conditionalFormatting>
  <dataValidations count="2">
    <dataValidation type="list" allowBlank="1" showInputMessage="1" showErrorMessage="1" sqref="G4:G26" xr:uid="{F3AC29A4-ED03-44FB-AAB4-1C72CA4839CB}">
      <formula1>$Q$4:$Q$8</formula1>
    </dataValidation>
    <dataValidation type="list" allowBlank="1" showInputMessage="1" showErrorMessage="1" sqref="H4:H26" xr:uid="{86D19166-6826-481C-9529-B089E8CBE2CB}">
      <formula1>$S$4:$S$6</formula1>
    </dataValidation>
  </dataValidations>
  <pageMargins left="0.3" right="0.3" top="0.3" bottom="0.3" header="0" footer="0"/>
  <pageSetup scale="42"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B2" sqref="B2"/>
    </sheetView>
  </sheetViews>
  <sheetFormatPr baseColWidth="10" defaultColWidth="10.6640625" defaultRowHeight="15" x14ac:dyDescent="0.2"/>
  <cols>
    <col min="1" max="1" width="3.1640625" style="12" customWidth="1"/>
    <col min="2" max="2" width="88.1640625" style="12" customWidth="1"/>
    <col min="3" max="16384" width="10.6640625" style="12"/>
  </cols>
  <sheetData>
    <row r="1" spans="2:2" ht="20.25" customHeight="1" x14ac:dyDescent="0.2"/>
    <row r="2" spans="2:2" ht="112.5" customHeight="1" x14ac:dyDescent="0.2">
      <c r="B2" s="13" t="s">
        <v>97</v>
      </c>
    </row>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Modelo do painel de controle de</vt:lpstr>
      <vt:lpstr>Leads</vt:lpstr>
      <vt:lpstr>Oportunidades</vt:lpstr>
      <vt:lpstr>– Aviso de isenção de responsab</vt:lpstr>
      <vt:lpstr>LEADS_table</vt:lpstr>
      <vt:lpstr>Leads!Print_Area</vt:lpstr>
      <vt:lpstr>'Modelo do painel de controle de'!Print_Area</vt:lpstr>
      <vt:lpstr>Oportunidades!Print_Area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2022-07-26T11:17:15Z</cp:lastPrinted>
  <dcterms:created xsi:type="dcterms:W3CDTF">2016-02-25T02:48:22Z</dcterms:created>
  <dcterms:modified xsi:type="dcterms:W3CDTF">2024-03-05T22:08:39Z</dcterms:modified>
  <cp:category/>
  <cp:contentStatus/>
</cp:coreProperties>
</file>