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autoCompressPictures="0"/>
  <mc:AlternateContent xmlns:mc="http://schemas.openxmlformats.org/markup-compatibility/2006">
    <mc:Choice Requires="x15">
      <x15ac:absPath xmlns:x15ac="http://schemas.microsoft.com/office/spreadsheetml/2010/11/ac" url="C:\Users\kfranssen.APOLLO\Desktop\12332\"/>
    </mc:Choice>
  </mc:AlternateContent>
  <xr:revisionPtr revIDLastSave="0" documentId="13_ncr:1_{C4C4A082-46EB-49C9-BE49-166B91A25FDC}" xr6:coauthVersionLast="47" xr6:coauthVersionMax="47" xr10:uidLastSave="{00000000-0000-0000-0000-000000000000}"/>
  <bookViews>
    <workbookView xWindow="-120" yWindow="-120" windowWidth="29040" windowHeight="12450" xr2:uid="{00000000-000D-0000-FFFF-FFFF00000000}"/>
  </bookViews>
  <sheets>
    <sheet name="Retirement Planning Worksheet" sheetId="1" r:id="rId1"/>
    <sheet name="Budget for Inflation" sheetId="2" r:id="rId2"/>
    <sheet name="- Disclaimer -" sheetId="3" r:id="rId3"/>
  </sheets>
  <externalReferences>
    <externalReference r:id="rId4"/>
  </externalReferences>
  <definedNames>
    <definedName name="_xlnm.Print_Area" localSheetId="0">'Retirement Planning Worksheet'!$B$2:$H$61</definedName>
    <definedName name="Type">'[1]Maintenance Work Order'!#REF!</definedName>
  </definedNames>
  <calcPr calcId="191029"/>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4" i="1" l="1"/>
  <c r="D3" i="2"/>
  <c r="D4" i="2"/>
  <c r="B14" i="2" s="1"/>
  <c r="B15" i="2" s="1"/>
  <c r="G18" i="1"/>
  <c r="G19" i="1"/>
  <c r="G20" i="1"/>
  <c r="G21" i="1"/>
  <c r="G22" i="1"/>
  <c r="G23" i="1"/>
  <c r="G58" i="1"/>
  <c r="G59" i="1"/>
  <c r="G61" i="1" s="1"/>
  <c r="G49" i="1"/>
  <c r="G50" i="1"/>
  <c r="G51" i="1"/>
  <c r="G52" i="1"/>
  <c r="G38" i="1"/>
  <c r="G39" i="1"/>
  <c r="G40" i="1"/>
  <c r="G41" i="1"/>
  <c r="G42" i="1"/>
  <c r="G43" i="1"/>
  <c r="G29" i="1"/>
  <c r="G30" i="1"/>
  <c r="G31" i="1"/>
  <c r="G32" i="1"/>
  <c r="F25" i="1"/>
  <c r="C14" i="2"/>
  <c r="C15" i="2" s="1"/>
  <c r="D61" i="1"/>
  <c r="E61" i="1"/>
  <c r="F61" i="1"/>
  <c r="C61" i="1"/>
  <c r="C54" i="1"/>
  <c r="D54" i="1"/>
  <c r="E54" i="1"/>
  <c r="F54" i="1"/>
  <c r="C45" i="1"/>
  <c r="D45" i="1"/>
  <c r="E45" i="1"/>
  <c r="F45" i="1"/>
  <c r="C34" i="1"/>
  <c r="D34" i="1"/>
  <c r="E34" i="1"/>
  <c r="C25" i="1"/>
  <c r="D25" i="1"/>
  <c r="E25" i="1"/>
  <c r="G34" i="1" l="1"/>
  <c r="G25" i="1"/>
  <c r="G6" i="1" s="1"/>
  <c r="G45" i="1"/>
  <c r="G54" i="1"/>
  <c r="G5" i="1" s="1"/>
  <c r="G7" i="1" s="1"/>
  <c r="G3" i="2"/>
  <c r="G4" i="2" s="1"/>
  <c r="F14" i="2" s="1"/>
  <c r="G14" i="2" s="1"/>
  <c r="B16" i="2"/>
  <c r="C16" i="2"/>
  <c r="C17" i="2" l="1"/>
  <c r="B17" i="2"/>
  <c r="F15" i="2"/>
  <c r="F16" i="2" s="1"/>
  <c r="G15" i="2"/>
  <c r="C18" i="2" l="1"/>
  <c r="F17" i="2"/>
  <c r="B18" i="2"/>
  <c r="G17" i="2"/>
  <c r="G16" i="2"/>
  <c r="C19" i="2" l="1"/>
  <c r="F18" i="2"/>
  <c r="G18" i="2" s="1"/>
  <c r="B19" i="2"/>
  <c r="B20" i="2" l="1"/>
  <c r="C20" i="2"/>
  <c r="F19" i="2"/>
  <c r="G19" i="2"/>
  <c r="B21" i="2" l="1"/>
  <c r="C21" i="2"/>
  <c r="F20" i="2"/>
  <c r="G20" i="2"/>
  <c r="B22" i="2" l="1"/>
  <c r="C22" i="2"/>
  <c r="F21" i="2"/>
  <c r="G21" i="2" s="1"/>
  <c r="F22" i="2" l="1"/>
  <c r="B23" i="2"/>
  <c r="G22" i="2"/>
  <c r="C23" i="2"/>
  <c r="F23" i="2" l="1"/>
  <c r="G23" i="2"/>
  <c r="B24" i="2"/>
  <c r="C24" i="2"/>
  <c r="F24" i="2" l="1"/>
  <c r="G24" i="2" s="1"/>
  <c r="B25" i="2"/>
  <c r="C25" i="2"/>
  <c r="C26" i="2" l="1"/>
  <c r="F25" i="2"/>
  <c r="G25" i="2" s="1"/>
  <c r="B26" i="2"/>
  <c r="C27" i="2" l="1"/>
  <c r="F26" i="2"/>
  <c r="G26" i="2"/>
  <c r="B27" i="2"/>
  <c r="B28" i="2" l="1"/>
  <c r="C28" i="2"/>
  <c r="F27" i="2"/>
  <c r="G27" i="2" s="1"/>
  <c r="B29" i="2" l="1"/>
  <c r="C29" i="2"/>
  <c r="F28" i="2"/>
  <c r="G28" i="2"/>
  <c r="B30" i="2" l="1"/>
  <c r="C30" i="2"/>
  <c r="F29" i="2"/>
  <c r="G29" i="2" s="1"/>
  <c r="B31" i="2" l="1"/>
  <c r="C31" i="2"/>
  <c r="F30" i="2"/>
  <c r="G30" i="2" s="1"/>
  <c r="F31" i="2" l="1"/>
  <c r="G31" i="2"/>
  <c r="B32" i="2"/>
  <c r="C32" i="2"/>
  <c r="F32" i="2" l="1"/>
  <c r="G32" i="2" s="1"/>
  <c r="C33" i="2"/>
  <c r="B33" i="2"/>
  <c r="F33" i="2" l="1"/>
  <c r="G33" i="2"/>
  <c r="G5" i="2" s="1"/>
</calcChain>
</file>

<file path=xl/sharedStrings.xml><?xml version="1.0" encoding="utf-8"?>
<sst xmlns="http://schemas.openxmlformats.org/spreadsheetml/2006/main" count="86" uniqueCount="58">
  <si>
    <t>Age at retirement</t>
  </si>
  <si>
    <t>Age today</t>
  </si>
  <si>
    <t>Years to retirement</t>
  </si>
  <si>
    <t>Annuity Income</t>
  </si>
  <si>
    <t>Total</t>
  </si>
  <si>
    <t>Grooming</t>
  </si>
  <si>
    <t>Clothing</t>
  </si>
  <si>
    <t>Holidays</t>
  </si>
  <si>
    <t>Other</t>
  </si>
  <si>
    <t xml:space="preserve">Total </t>
  </si>
  <si>
    <t>Groceries</t>
  </si>
  <si>
    <t xml:space="preserve"> </t>
  </si>
  <si>
    <t>Entertainment</t>
  </si>
  <si>
    <t>Utilities</t>
  </si>
  <si>
    <t>Telephone</t>
  </si>
  <si>
    <t>Medical Insurance</t>
  </si>
  <si>
    <t>Years after retired</t>
  </si>
  <si>
    <t>Annual income required at 65</t>
  </si>
  <si>
    <t>Amount required</t>
  </si>
  <si>
    <t>Annual Inflation Rate</t>
  </si>
  <si>
    <t>Weekly</t>
  </si>
  <si>
    <t>Bi-Weekly</t>
  </si>
  <si>
    <t>Monthly</t>
  </si>
  <si>
    <t>Quarterly</t>
  </si>
  <si>
    <t>Annually</t>
  </si>
  <si>
    <t>Annual Variance</t>
  </si>
  <si>
    <t>AGE</t>
  </si>
  <si>
    <t>RETIREMENT INCOME SOURCES</t>
  </si>
  <si>
    <t>HOUSING COSTS</t>
  </si>
  <si>
    <t>PERSONAL EXPENSES</t>
  </si>
  <si>
    <t>DAILY LIVING EXPENSES</t>
  </si>
  <si>
    <t>MEDICAL EXPENSES</t>
  </si>
  <si>
    <t>SUMMARY</t>
  </si>
  <si>
    <t>INFLATION RATE</t>
  </si>
  <si>
    <t>YEAR</t>
  </si>
  <si>
    <t>INFLATION RATE %</t>
  </si>
  <si>
    <t>ANNUAL BUDGETED</t>
  </si>
  <si>
    <t>CUMULATIVE</t>
  </si>
  <si>
    <t>Annual Retirement Income Required</t>
  </si>
  <si>
    <t>Age Today</t>
  </si>
  <si>
    <t>Age at Retirement</t>
  </si>
  <si>
    <t>Social Security Income</t>
  </si>
  <si>
    <t>Company Pensions</t>
  </si>
  <si>
    <t>Rental Income</t>
  </si>
  <si>
    <t>Shares/Investments Income</t>
  </si>
  <si>
    <t>Other Retirement Plans</t>
  </si>
  <si>
    <t>Mortgage or Rent</t>
  </si>
  <si>
    <t>Real Estate Taxes</t>
  </si>
  <si>
    <t>Maintenance and Repair</t>
  </si>
  <si>
    <t>Home Insurance</t>
  </si>
  <si>
    <t>Auto Expense</t>
  </si>
  <si>
    <t>Auto Insurance</t>
  </si>
  <si>
    <t>Prescription Drugs</t>
  </si>
  <si>
    <t>Estimated Social Security, Pension, and Other Income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</si>
  <si>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</si>
  <si>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</si>
  <si>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Retirement Financial Planning Template</t>
  </si>
  <si>
    <t>Budget for Inflation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</si>
</sst>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5" x14ac:knownFonts="1">
    <font>
      <sz val="11"/>
      <color theme="1"/>
      <name val="Calibri"/>
      <family val="2"/>
      <scheme val="minor"/>
    </font>
    <font>
      <sz val="11"/>
      <color theme="1"/>
      <name val="Calibri"/>
      <family val="2"/>
      <scheme val="minor"/>
    </font>
    <font>
      <sz val="11"/>
      <color theme="1"/>
      <name val="Verdana"/>
      <family val="2"/>
    </font>
    <font>
      <u/>
      <sz val="11"/>
      <color theme="11"/>
      <name val="Calibri"/>
      <family val="2"/>
      <scheme val="minor"/>
    </font>
    <font>
      <sz val="11"/>
      <color theme="1"/>
      <name val="Century Gothic"/>
      <family val="2"/>
    </font>
    <font>
      <sz val="10"/>
      <color theme="4" tint="-0.499984740745262"/>
      <name val="Century Gothic"/>
      <family val="2"/>
    </font>
    <font>
      <sz val="16"/>
      <color theme="1"/>
      <name val="Verdana"/>
      <family val="2"/>
    </font>
    <font>
      <u/>
      <sz val="11"/>
      <color theme="10"/>
      <name val="Calibri"/>
      <family val="2"/>
      <scheme val="minor"/>
    </font>
    <font>
      <sz val="10"/>
      <color theme="0"/>
      <name val="Century Gothic"/>
      <family val="1"/>
    </font>
    <font>
      <sz val="10"/>
      <color theme="1"/>
      <name val="Century Gothic"/>
      <family val="1"/>
    </font>
    <font>
      <sz val="8"/>
      <name val="Calibri"/>
      <family val="2"/>
      <scheme val="minor"/>
    </font>
    <font>
      <sz val="12"/>
      <color theme="1"/>
      <name val="Arial"/>
      <family val="2"/>
    </font>
    <font>
      <b/>
      <sz val="22"/>
      <color theme="1" tint="0.34998626667073579"/>
      <name val="Century Gothic"/>
      <family val="1"/>
    </font>
    <font>
      <sz val="22"/>
      <color theme="1" tint="0.34998626667073579"/>
      <name val="Century Gothic"/>
      <family val="2"/>
    </font>
    <font>
      <b/>
      <u/>
      <sz val="22"/>
      <color theme="0"/>
      <name val="Century Gothic"/>
      <family val="2"/>
    </font>
  </fonts>
  <fills count="14">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00BD32"/>
        <bgColor indexed="64"/>
      </patternFill>
    </fill>
  </fills>
  <borders count="6">
    <border>
      <left/>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hair">
        <color theme="0" tint="-0.34998626667073579"/>
      </left>
      <right/>
      <top style="hair">
        <color theme="0" tint="-0.34998626667073579"/>
      </top>
      <bottom style="hair">
        <color theme="0" tint="-0.34998626667073579"/>
      </bottom>
      <diagonal/>
    </border>
    <border>
      <left style="hair">
        <color theme="0" tint="-0.249977111117893"/>
      </left>
      <right style="hair">
        <color theme="0" tint="-0.249977111117893"/>
      </right>
      <top style="hair">
        <color theme="0" tint="-0.249977111117893"/>
      </top>
      <bottom style="hair">
        <color theme="0" tint="-0.249977111117893"/>
      </bottom>
      <diagonal/>
    </border>
    <border>
      <left style="thick">
        <color theme="0" tint="-0.34998626667073579"/>
      </left>
      <right/>
      <top/>
      <bottom/>
      <diagonal/>
    </border>
  </borders>
  <cellStyleXfs count="7">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0" fontId="1" fillId="0" borderId="0"/>
  </cellStyleXfs>
  <cellXfs count="73">
    <xf numFmtId="0" fontId="0" fillId="0" borderId="0" xfId="0"/>
    <xf numFmtId="0" fontId="2" fillId="0" borderId="0" xfId="0" applyFont="1"/>
    <xf numFmtId="0" fontId="4" fillId="0" borderId="0" xfId="0" applyFont="1"/>
    <xf numFmtId="0" fontId="4" fillId="0" borderId="0" xfId="0" applyFont="1" applyAlignment="1">
      <alignment wrapText="1"/>
    </xf>
    <xf numFmtId="0" fontId="0" fillId="0" borderId="0" xfId="0" applyAlignment="1">
      <alignment wrapText="1"/>
    </xf>
    <xf numFmtId="0" fontId="0" fillId="0" borderId="0" xfId="0" applyAlignment="1">
      <alignment vertical="center"/>
    </xf>
    <xf numFmtId="0" fontId="4" fillId="0" borderId="0" xfId="0" applyFont="1" applyAlignment="1">
      <alignment vertical="center" wrapText="1"/>
    </xf>
    <xf numFmtId="0" fontId="0" fillId="0" borderId="0" xfId="0" applyAlignment="1">
      <alignment vertical="center" wrapText="1"/>
    </xf>
    <xf numFmtId="0" fontId="6" fillId="0" borderId="0" xfId="0" applyFont="1"/>
    <xf numFmtId="0" fontId="5" fillId="3" borderId="0" xfId="0" applyFont="1" applyFill="1" applyAlignment="1">
      <alignment horizontal="right" vertical="center" wrapText="1" indent="2"/>
    </xf>
    <xf numFmtId="0" fontId="8" fillId="7" borderId="2"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8" borderId="2" xfId="0" applyFont="1" applyFill="1" applyBorder="1" applyAlignment="1">
      <alignment vertical="center" wrapText="1"/>
    </xf>
    <xf numFmtId="0" fontId="9" fillId="0" borderId="2" xfId="0" applyFont="1" applyBorder="1" applyAlignment="1">
      <alignment horizontal="center" vertical="center" wrapText="1"/>
    </xf>
    <xf numFmtId="10" fontId="9" fillId="0" borderId="2" xfId="0" applyNumberFormat="1" applyFont="1" applyBorder="1" applyAlignment="1">
      <alignment horizontal="center" vertical="center" wrapText="1"/>
    </xf>
    <xf numFmtId="44" fontId="9" fillId="0" borderId="2" xfId="1" applyFont="1" applyBorder="1" applyAlignment="1">
      <alignment vertical="center" wrapText="1"/>
    </xf>
    <xf numFmtId="0" fontId="8" fillId="6" borderId="0" xfId="0" applyFont="1" applyFill="1" applyAlignment="1">
      <alignment horizontal="left" vertical="center" wrapText="1" indent="1"/>
    </xf>
    <xf numFmtId="0" fontId="8" fillId="6" borderId="0" xfId="0" applyFont="1" applyFill="1" applyAlignment="1">
      <alignment vertical="center" wrapText="1"/>
    </xf>
    <xf numFmtId="0" fontId="9" fillId="3" borderId="0" xfId="0" applyFont="1" applyFill="1" applyAlignment="1">
      <alignment horizontal="center" vertical="center" wrapText="1"/>
    </xf>
    <xf numFmtId="44" fontId="9" fillId="3" borderId="0" xfId="0" applyNumberFormat="1" applyFont="1" applyFill="1" applyAlignment="1">
      <alignment vertical="center" wrapText="1"/>
    </xf>
    <xf numFmtId="0" fontId="9" fillId="0" borderId="1" xfId="0" applyFont="1" applyBorder="1" applyAlignment="1">
      <alignment horizontal="center" vertical="center" wrapText="1"/>
    </xf>
    <xf numFmtId="44" fontId="9" fillId="3" borderId="0" xfId="1" applyFont="1" applyFill="1" applyAlignment="1">
      <alignment vertical="center" wrapText="1"/>
    </xf>
    <xf numFmtId="0" fontId="9" fillId="3" borderId="0" xfId="0" applyFont="1" applyFill="1" applyAlignment="1">
      <alignment horizontal="left" vertical="center" indent="1"/>
    </xf>
    <xf numFmtId="0" fontId="9" fillId="3" borderId="0" xfId="0" applyFont="1" applyFill="1" applyAlignment="1">
      <alignment vertical="center"/>
    </xf>
    <xf numFmtId="0" fontId="8" fillId="6" borderId="0" xfId="0" applyFont="1" applyFill="1" applyAlignment="1">
      <alignment horizontal="left" vertical="center" indent="1"/>
    </xf>
    <xf numFmtId="0" fontId="9" fillId="6" borderId="0" xfId="0" applyFont="1" applyFill="1" applyAlignment="1">
      <alignment vertical="center"/>
    </xf>
    <xf numFmtId="10" fontId="9" fillId="0" borderId="1" xfId="0" applyNumberFormat="1" applyFont="1" applyBorder="1" applyAlignment="1">
      <alignment horizontal="center" vertical="center"/>
    </xf>
    <xf numFmtId="0" fontId="9" fillId="4" borderId="0" xfId="0" applyFont="1" applyFill="1" applyAlignment="1">
      <alignment horizontal="left" vertical="center" indent="1"/>
    </xf>
    <xf numFmtId="0" fontId="9" fillId="4" borderId="0" xfId="0" applyFont="1" applyFill="1" applyAlignment="1">
      <alignment vertical="center"/>
    </xf>
    <xf numFmtId="0" fontId="9" fillId="5" borderId="0" xfId="0" applyFont="1" applyFill="1" applyAlignment="1">
      <alignment horizontal="left" vertical="center" indent="1"/>
    </xf>
    <xf numFmtId="0" fontId="9" fillId="5" borderId="0" xfId="0" applyFont="1" applyFill="1" applyAlignment="1">
      <alignment vertical="center"/>
    </xf>
    <xf numFmtId="44" fontId="9" fillId="5" borderId="0" xfId="0" applyNumberFormat="1" applyFont="1" applyFill="1" applyAlignment="1">
      <alignment vertical="center"/>
    </xf>
    <xf numFmtId="164" fontId="9" fillId="5" borderId="0" xfId="0" applyNumberFormat="1" applyFont="1" applyFill="1" applyAlignment="1">
      <alignment vertical="center"/>
    </xf>
    <xf numFmtId="0" fontId="9" fillId="0" borderId="0" xfId="0" applyFont="1"/>
    <xf numFmtId="0" fontId="9" fillId="2" borderId="0" xfId="0" applyFont="1" applyFill="1" applyAlignment="1">
      <alignment vertical="center"/>
    </xf>
    <xf numFmtId="0" fontId="9" fillId="0" borderId="0" xfId="0" applyFont="1" applyAlignment="1">
      <alignment vertical="center"/>
    </xf>
    <xf numFmtId="0" fontId="9" fillId="0" borderId="0" xfId="0" applyFont="1" applyAlignment="1">
      <alignment horizontal="left" vertical="center" indent="1"/>
    </xf>
    <xf numFmtId="0" fontId="9" fillId="2" borderId="0" xfId="0" applyFont="1" applyFill="1" applyAlignment="1">
      <alignment horizontal="center" vertical="center"/>
    </xf>
    <xf numFmtId="0" fontId="9" fillId="9" borderId="0" xfId="0" applyFont="1" applyFill="1" applyAlignment="1">
      <alignment vertical="center"/>
    </xf>
    <xf numFmtId="0" fontId="9" fillId="9" borderId="0" xfId="0" applyFont="1" applyFill="1" applyAlignment="1">
      <alignment horizontal="left" vertical="center" indent="1"/>
    </xf>
    <xf numFmtId="0" fontId="9" fillId="9" borderId="0" xfId="0" applyFont="1" applyFill="1" applyAlignment="1">
      <alignment horizontal="center" vertical="center"/>
    </xf>
    <xf numFmtId="0" fontId="9" fillId="0" borderId="1" xfId="0" applyFont="1" applyBorder="1" applyAlignment="1">
      <alignment horizontal="center" vertical="center"/>
    </xf>
    <xf numFmtId="0" fontId="9" fillId="2" borderId="0" xfId="0" applyFont="1" applyFill="1" applyAlignment="1">
      <alignment horizontal="left" vertical="center" indent="1"/>
    </xf>
    <xf numFmtId="0" fontId="9" fillId="9" borderId="0" xfId="0" applyFont="1" applyFill="1" applyAlignment="1">
      <alignment horizontal="left" vertical="center" indent="2"/>
    </xf>
    <xf numFmtId="0" fontId="9" fillId="5" borderId="0" xfId="0" applyFont="1" applyFill="1" applyAlignment="1">
      <alignment horizontal="left" vertical="center" indent="2"/>
    </xf>
    <xf numFmtId="0" fontId="9" fillId="10" borderId="0" xfId="0" applyFont="1" applyFill="1" applyAlignment="1">
      <alignment horizontal="left" vertical="center" indent="1"/>
    </xf>
    <xf numFmtId="0" fontId="9" fillId="10" borderId="0" xfId="0" applyFont="1" applyFill="1" applyAlignment="1">
      <alignment horizontal="center" vertical="center"/>
    </xf>
    <xf numFmtId="0" fontId="9" fillId="11" borderId="0" xfId="0" applyFont="1" applyFill="1" applyAlignment="1">
      <alignment horizontal="left" vertical="center" indent="1"/>
    </xf>
    <xf numFmtId="0" fontId="9" fillId="11" borderId="0" xfId="0" applyFont="1" applyFill="1" applyAlignment="1">
      <alignment vertical="center"/>
    </xf>
    <xf numFmtId="0" fontId="9" fillId="11" borderId="0" xfId="0" applyFont="1" applyFill="1" applyAlignment="1">
      <alignment horizontal="left" vertical="center" indent="2"/>
    </xf>
    <xf numFmtId="44" fontId="9" fillId="11" borderId="0" xfId="1" applyFont="1" applyFill="1" applyBorder="1" applyAlignment="1">
      <alignment vertical="center"/>
    </xf>
    <xf numFmtId="44" fontId="9" fillId="11" borderId="0" xfId="1" applyFont="1" applyFill="1" applyAlignment="1">
      <alignment vertical="center"/>
    </xf>
    <xf numFmtId="44" fontId="9" fillId="0" borderId="1" xfId="1" applyFont="1" applyFill="1" applyBorder="1" applyAlignment="1">
      <alignment vertical="center"/>
    </xf>
    <xf numFmtId="44" fontId="9" fillId="0" borderId="4" xfId="1" applyFont="1" applyFill="1" applyBorder="1" applyAlignment="1">
      <alignment vertical="center"/>
    </xf>
    <xf numFmtId="0" fontId="9" fillId="12" borderId="0" xfId="0" applyFont="1" applyFill="1" applyAlignment="1">
      <alignment horizontal="left" vertical="center" indent="1"/>
    </xf>
    <xf numFmtId="44" fontId="9" fillId="12" borderId="0" xfId="1" applyFont="1" applyFill="1" applyBorder="1" applyAlignment="1">
      <alignment vertical="center"/>
    </xf>
    <xf numFmtId="44" fontId="9" fillId="9" borderId="0" xfId="1" applyFont="1" applyFill="1" applyBorder="1" applyAlignment="1">
      <alignment vertical="center"/>
    </xf>
    <xf numFmtId="164" fontId="9" fillId="9" borderId="0" xfId="0" applyNumberFormat="1" applyFont="1" applyFill="1" applyAlignment="1">
      <alignment vertical="center"/>
    </xf>
    <xf numFmtId="44" fontId="9" fillId="9" borderId="0" xfId="0" applyNumberFormat="1" applyFont="1" applyFill="1" applyAlignment="1">
      <alignment vertical="center"/>
    </xf>
    <xf numFmtId="44" fontId="9" fillId="3" borderId="0" xfId="0" applyNumberFormat="1" applyFont="1" applyFill="1" applyAlignment="1">
      <alignment vertical="center"/>
    </xf>
    <xf numFmtId="44" fontId="9" fillId="3" borderId="0" xfId="1" applyFont="1" applyFill="1" applyBorder="1" applyAlignment="1">
      <alignment vertical="center"/>
    </xf>
    <xf numFmtId="164" fontId="9" fillId="0" borderId="4" xfId="1" applyNumberFormat="1" applyFont="1" applyFill="1" applyBorder="1" applyAlignment="1">
      <alignment vertical="center"/>
    </xf>
    <xf numFmtId="164" fontId="9" fillId="0" borderId="4" xfId="0" applyNumberFormat="1" applyFont="1" applyBorder="1" applyAlignment="1">
      <alignment vertical="center"/>
    </xf>
    <xf numFmtId="44" fontId="9" fillId="0" borderId="3" xfId="0" applyNumberFormat="1" applyFont="1" applyBorder="1" applyAlignment="1">
      <alignment vertical="center"/>
    </xf>
    <xf numFmtId="44" fontId="9" fillId="0" borderId="4" xfId="0" applyNumberFormat="1" applyFont="1" applyBorder="1" applyAlignment="1">
      <alignment vertical="center"/>
    </xf>
    <xf numFmtId="0" fontId="1" fillId="0" borderId="0" xfId="6"/>
    <xf numFmtId="0" fontId="11" fillId="0" borderId="5" xfId="6" applyFont="1" applyBorder="1" applyAlignment="1">
      <alignment horizontal="left" vertical="center" wrapText="1" indent="2"/>
    </xf>
    <xf numFmtId="0" fontId="0" fillId="0" borderId="0" xfId="0" applyAlignment="1">
      <alignment horizontal="center" vertical="center"/>
    </xf>
    <xf numFmtId="0" fontId="12" fillId="0" borderId="0" xfId="0" applyFont="1" applyAlignment="1">
      <alignment vertical="center"/>
    </xf>
    <xf numFmtId="0" fontId="13" fillId="0" borderId="0" xfId="0" applyFont="1" applyAlignment="1">
      <alignment vertical="center"/>
    </xf>
    <xf numFmtId="0" fontId="5" fillId="3" borderId="0" xfId="0" applyFont="1" applyFill="1" applyAlignment="1">
      <alignment horizontal="right" vertical="center" wrapText="1" indent="2"/>
    </xf>
    <xf numFmtId="0" fontId="5" fillId="3" borderId="0" xfId="0" applyFont="1" applyFill="1" applyAlignment="1">
      <alignment horizontal="right" vertical="center" indent="2"/>
    </xf>
    <xf numFmtId="0" fontId="14" fillId="13" borderId="0" xfId="5" applyFont="1" applyFill="1" applyAlignment="1">
      <alignment horizontal="center" vertical="center"/>
    </xf>
  </cellXfs>
  <cellStyles count="7">
    <cellStyle name="Currency" xfId="1" builtinId="4"/>
    <cellStyle name="Followed Hyperlink" xfId="2" builtinId="9" hidden="1"/>
    <cellStyle name="Followed Hyperlink" xfId="3" builtinId="9" hidden="1"/>
    <cellStyle name="Followed Hyperlink" xfId="4" builtinId="9" hidden="1"/>
    <cellStyle name="Hyperlink" xfId="5" builtinId="8"/>
    <cellStyle name="Normal" xfId="0" builtinId="0"/>
    <cellStyle name="Normal 2" xfId="6" xr:uid="{00000000-0005-0000-0000-000000000000}"/>
  </cellStyles>
  <dxfs count="0"/>
  <tableStyles count="0" defaultTableStyle="TableStyleMedium2" defaultPivotStyle="PivotStyleLight16"/>
  <colors>
    <mruColors>
      <color rgb="FF00BD32"/>
      <color rgb="FF40B14B"/>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32&amp;utm_source=template-excel&amp;utm_medium=content&amp;utm_campaign=Retirement+Financial+Planning-excel-12332&amp;lpa=Retirement+Financial+Planning+excel+1233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2736850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31B3E4C0-7755-4DD0-9A7C-18B07A1DC839}"/>
            </a:ext>
          </a:extLst>
        </xdr:cNvPr>
        <xdr:cNvPicPr>
          <a:picLocks noChangeAspect="1"/>
        </xdr:cNvPicPr>
      </xdr:nvPicPr>
      <xdr:blipFill>
        <a:blip xmlns:r="http://schemas.openxmlformats.org/officeDocument/2006/relationships" r:embed="rId2"/>
        <a:stretch>
          <a:fillRect/>
        </a:stretch>
      </xdr:blipFill>
      <xdr:spPr>
        <a:xfrm>
          <a:off x="0" y="0"/>
          <a:ext cx="10080625"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332&amp;utm_source=template-excel&amp;utm_medium=content&amp;utm_campaign=Retirement+Financial+Planning-excel-12332&amp;lpa=Retirement+Financial+Planning+excel+12332" TargetMode="External"/><Relationship Id="rId1" Type="http://schemas.openxmlformats.org/officeDocument/2006/relationships/hyperlink" Target="https://goo.gl/tRPxgv"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49992370372631"/>
    <pageSetUpPr fitToPage="1"/>
  </sheetPr>
  <dimension ref="B1:J63"/>
  <sheetViews>
    <sheetView showGridLines="0" tabSelected="1" zoomScaleNormal="100" workbookViewId="0">
      <pane ySplit="1" topLeftCell="A2" activePane="bottomLeft" state="frozen"/>
      <selection pane="bottomLeft" activeCell="D76" sqref="D76"/>
    </sheetView>
  </sheetViews>
  <sheetFormatPr defaultColWidth="8.7109375" defaultRowHeight="14.25" x14ac:dyDescent="0.2"/>
  <cols>
    <col min="1" max="1" width="3" style="1" customWidth="1"/>
    <col min="2" max="2" width="32.28515625" style="1" customWidth="1"/>
    <col min="3" max="7" width="13.7109375" style="1" customWidth="1"/>
    <col min="8" max="8" width="3.28515625" style="1" customWidth="1"/>
    <col min="9" max="9" width="3" style="1" customWidth="1"/>
    <col min="10" max="10" width="107.28515625" style="1" customWidth="1"/>
    <col min="11" max="16384" width="8.7109375" style="1"/>
  </cols>
  <sheetData>
    <row r="1" spans="2:10" customFormat="1" ht="198.95" customHeight="1" x14ac:dyDescent="0.25">
      <c r="J1" s="67"/>
    </row>
    <row r="2" spans="2:10" ht="42" customHeight="1" x14ac:dyDescent="0.3">
      <c r="B2" s="68" t="s">
        <v>56</v>
      </c>
      <c r="C2" s="2"/>
      <c r="D2" s="2"/>
      <c r="E2" s="2"/>
      <c r="F2" s="2"/>
      <c r="G2" s="2"/>
      <c r="H2" s="2"/>
    </row>
    <row r="3" spans="2:10" ht="18" customHeight="1" x14ac:dyDescent="0.2">
      <c r="B3" s="27" t="s">
        <v>32</v>
      </c>
      <c r="C3" s="28"/>
      <c r="D3" s="28"/>
      <c r="E3" s="28"/>
      <c r="F3" s="28"/>
      <c r="G3" s="28"/>
      <c r="H3" s="28"/>
    </row>
    <row r="4" spans="2:10" ht="18" customHeight="1" x14ac:dyDescent="0.2">
      <c r="B4" s="29"/>
      <c r="C4" s="30"/>
      <c r="D4" s="30"/>
      <c r="E4" s="30"/>
      <c r="F4" s="30"/>
      <c r="G4" s="30"/>
      <c r="H4" s="30"/>
    </row>
    <row r="5" spans="2:10" ht="18" customHeight="1" x14ac:dyDescent="0.2">
      <c r="B5" s="44" t="s">
        <v>38</v>
      </c>
      <c r="C5" s="30"/>
      <c r="D5" s="30"/>
      <c r="E5" s="30"/>
      <c r="F5" s="30"/>
      <c r="G5" s="31">
        <f>SUM(G61+G54+G45+G34)</f>
        <v>10900</v>
      </c>
      <c r="H5" s="31"/>
    </row>
    <row r="6" spans="2:10" ht="18" customHeight="1" x14ac:dyDescent="0.2">
      <c r="B6" s="44" t="s">
        <v>53</v>
      </c>
      <c r="C6" s="30"/>
      <c r="D6" s="30"/>
      <c r="E6" s="30"/>
      <c r="F6" s="30"/>
      <c r="G6" s="32">
        <f>G25</f>
        <v>60000</v>
      </c>
      <c r="H6" s="32"/>
    </row>
    <row r="7" spans="2:10" ht="18" customHeight="1" x14ac:dyDescent="0.2">
      <c r="B7" s="44" t="s">
        <v>25</v>
      </c>
      <c r="C7" s="30"/>
      <c r="D7" s="30"/>
      <c r="E7" s="30"/>
      <c r="F7" s="30"/>
      <c r="G7" s="32">
        <f>G6-G5</f>
        <v>49100</v>
      </c>
      <c r="H7" s="32"/>
    </row>
    <row r="8" spans="2:10" ht="18" customHeight="1" x14ac:dyDescent="0.2">
      <c r="B8" s="29"/>
      <c r="C8" s="30"/>
      <c r="D8" s="30"/>
      <c r="E8" s="30"/>
      <c r="F8" s="30"/>
      <c r="G8" s="30"/>
      <c r="H8" s="30"/>
    </row>
    <row r="9" spans="2:10" ht="10.9" customHeight="1" x14ac:dyDescent="0.25">
      <c r="B9" s="33"/>
      <c r="C9" s="33"/>
      <c r="D9" s="33"/>
      <c r="E9" s="33"/>
      <c r="F9" s="33"/>
      <c r="G9" s="33"/>
      <c r="H9" s="33"/>
    </row>
    <row r="10" spans="2:10" ht="18" customHeight="1" x14ac:dyDescent="0.2">
      <c r="B10" s="42" t="s">
        <v>26</v>
      </c>
      <c r="C10" s="34"/>
      <c r="D10" s="34"/>
      <c r="E10" s="34"/>
      <c r="F10" s="34"/>
      <c r="G10" s="34"/>
      <c r="H10" s="34"/>
    </row>
    <row r="11" spans="2:10" ht="18" customHeight="1" x14ac:dyDescent="0.2">
      <c r="B11" s="38"/>
      <c r="C11" s="38"/>
      <c r="D11" s="38"/>
      <c r="E11" s="38"/>
      <c r="F11" s="38"/>
      <c r="G11" s="38"/>
      <c r="H11" s="38"/>
    </row>
    <row r="12" spans="2:10" ht="18" customHeight="1" x14ac:dyDescent="0.2">
      <c r="B12" s="43" t="s">
        <v>39</v>
      </c>
      <c r="C12" s="41">
        <v>33</v>
      </c>
      <c r="D12" s="38"/>
      <c r="E12" s="38" t="s">
        <v>2</v>
      </c>
      <c r="F12" s="38"/>
      <c r="G12" s="40">
        <v>32</v>
      </c>
      <c r="H12" s="40"/>
    </row>
    <row r="13" spans="2:10" ht="18" customHeight="1" x14ac:dyDescent="0.2">
      <c r="B13" s="43" t="s">
        <v>40</v>
      </c>
      <c r="C13" s="41">
        <v>65</v>
      </c>
      <c r="D13" s="38"/>
      <c r="E13" s="38"/>
      <c r="F13" s="38"/>
      <c r="G13" s="38"/>
      <c r="H13" s="38"/>
    </row>
    <row r="14" spans="2:10" ht="18" customHeight="1" x14ac:dyDescent="0.2">
      <c r="B14" s="38"/>
      <c r="C14" s="38"/>
      <c r="D14" s="38"/>
      <c r="E14" s="38"/>
      <c r="F14" s="38"/>
      <c r="G14" s="38"/>
      <c r="H14" s="38"/>
    </row>
    <row r="15" spans="2:10" ht="10.9" customHeight="1" x14ac:dyDescent="0.2">
      <c r="B15" s="35"/>
      <c r="C15" s="35"/>
      <c r="D15" s="35"/>
      <c r="E15" s="35"/>
      <c r="F15" s="35"/>
      <c r="G15" s="35"/>
      <c r="H15" s="35"/>
    </row>
    <row r="16" spans="2:10" ht="18" customHeight="1" x14ac:dyDescent="0.2">
      <c r="B16" s="45" t="s">
        <v>27</v>
      </c>
      <c r="C16" s="46" t="s">
        <v>20</v>
      </c>
      <c r="D16" s="46" t="s">
        <v>21</v>
      </c>
      <c r="E16" s="46" t="s">
        <v>22</v>
      </c>
      <c r="F16" s="46" t="s">
        <v>23</v>
      </c>
      <c r="G16" s="46" t="s">
        <v>24</v>
      </c>
      <c r="H16" s="46"/>
    </row>
    <row r="17" spans="2:8" ht="18" customHeight="1" x14ac:dyDescent="0.2">
      <c r="B17" s="47"/>
      <c r="C17" s="48"/>
      <c r="D17" s="48"/>
      <c r="E17" s="48"/>
      <c r="F17" s="48"/>
      <c r="G17" s="48"/>
      <c r="H17" s="48"/>
    </row>
    <row r="18" spans="2:8" ht="18" customHeight="1" x14ac:dyDescent="0.2">
      <c r="B18" s="49" t="s">
        <v>41</v>
      </c>
      <c r="C18" s="53">
        <v>0</v>
      </c>
      <c r="D18" s="53">
        <v>0</v>
      </c>
      <c r="E18" s="53">
        <v>5000</v>
      </c>
      <c r="F18" s="53">
        <v>0</v>
      </c>
      <c r="G18" s="53">
        <f>E18*12</f>
        <v>60000</v>
      </c>
      <c r="H18" s="50"/>
    </row>
    <row r="19" spans="2:8" ht="18" customHeight="1" x14ac:dyDescent="0.2">
      <c r="B19" s="49" t="s">
        <v>42</v>
      </c>
      <c r="C19" s="53">
        <v>0</v>
      </c>
      <c r="D19" s="53">
        <v>0</v>
      </c>
      <c r="E19" s="53">
        <v>0</v>
      </c>
      <c r="F19" s="53">
        <v>0</v>
      </c>
      <c r="G19" s="53">
        <f t="shared" ref="G19:G23" si="0">F19*4</f>
        <v>0</v>
      </c>
      <c r="H19" s="50"/>
    </row>
    <row r="20" spans="2:8" ht="18" customHeight="1" x14ac:dyDescent="0.2">
      <c r="B20" s="49" t="s">
        <v>43</v>
      </c>
      <c r="C20" s="53">
        <v>0</v>
      </c>
      <c r="D20" s="53">
        <v>0</v>
      </c>
      <c r="E20" s="53">
        <v>0</v>
      </c>
      <c r="F20" s="53">
        <v>0</v>
      </c>
      <c r="G20" s="53">
        <f t="shared" si="0"/>
        <v>0</v>
      </c>
      <c r="H20" s="50"/>
    </row>
    <row r="21" spans="2:8" ht="18" customHeight="1" x14ac:dyDescent="0.2">
      <c r="B21" s="49" t="s">
        <v>44</v>
      </c>
      <c r="C21" s="53">
        <v>0</v>
      </c>
      <c r="D21" s="53">
        <v>0</v>
      </c>
      <c r="E21" s="53">
        <v>0</v>
      </c>
      <c r="F21" s="53">
        <v>0</v>
      </c>
      <c r="G21" s="53">
        <f t="shared" si="0"/>
        <v>0</v>
      </c>
      <c r="H21" s="50"/>
    </row>
    <row r="22" spans="2:8" ht="18" customHeight="1" x14ac:dyDescent="0.2">
      <c r="B22" s="49" t="s">
        <v>3</v>
      </c>
      <c r="C22" s="53">
        <v>0</v>
      </c>
      <c r="D22" s="53">
        <v>0</v>
      </c>
      <c r="E22" s="53">
        <v>0</v>
      </c>
      <c r="F22" s="53">
        <v>0</v>
      </c>
      <c r="G22" s="53">
        <f t="shared" si="0"/>
        <v>0</v>
      </c>
      <c r="H22" s="50"/>
    </row>
    <row r="23" spans="2:8" ht="18" customHeight="1" x14ac:dyDescent="0.2">
      <c r="B23" s="49" t="s">
        <v>45</v>
      </c>
      <c r="C23" s="53">
        <v>0</v>
      </c>
      <c r="D23" s="53">
        <v>0</v>
      </c>
      <c r="E23" s="53">
        <v>0</v>
      </c>
      <c r="F23" s="53">
        <v>0</v>
      </c>
      <c r="G23" s="53">
        <f t="shared" si="0"/>
        <v>0</v>
      </c>
      <c r="H23" s="50"/>
    </row>
    <row r="24" spans="2:8" ht="18" customHeight="1" x14ac:dyDescent="0.2">
      <c r="B24" s="47"/>
      <c r="C24" s="48"/>
      <c r="D24" s="48"/>
      <c r="E24" s="48"/>
      <c r="F24" s="48"/>
      <c r="G24" s="51" t="s">
        <v>11</v>
      </c>
      <c r="H24" s="50"/>
    </row>
    <row r="25" spans="2:8" ht="18" customHeight="1" x14ac:dyDescent="0.2">
      <c r="B25" s="54" t="s">
        <v>4</v>
      </c>
      <c r="C25" s="55" t="str">
        <f>IF(SUM(C18:C23),SUM(C18:C23),"")</f>
        <v/>
      </c>
      <c r="D25" s="55" t="str">
        <f t="shared" ref="D25:G25" si="1">IF(SUM(D18:D23),SUM(D18:D23),"")</f>
        <v/>
      </c>
      <c r="E25" s="55">
        <f t="shared" si="1"/>
        <v>5000</v>
      </c>
      <c r="F25" s="55" t="str">
        <f t="shared" si="1"/>
        <v/>
      </c>
      <c r="G25" s="55">
        <f t="shared" si="1"/>
        <v>60000</v>
      </c>
      <c r="H25" s="55"/>
    </row>
    <row r="26" spans="2:8" ht="10.9" customHeight="1" x14ac:dyDescent="0.2">
      <c r="B26" s="36"/>
      <c r="C26" s="35"/>
      <c r="D26" s="35"/>
      <c r="E26" s="35"/>
      <c r="F26" s="35"/>
      <c r="G26" s="35"/>
      <c r="H26" s="35"/>
    </row>
    <row r="27" spans="2:8" ht="18" customHeight="1" x14ac:dyDescent="0.2">
      <c r="B27" s="42" t="s">
        <v>28</v>
      </c>
      <c r="C27" s="37" t="s">
        <v>20</v>
      </c>
      <c r="D27" s="37" t="s">
        <v>21</v>
      </c>
      <c r="E27" s="37" t="s">
        <v>22</v>
      </c>
      <c r="F27" s="37" t="s">
        <v>23</v>
      </c>
      <c r="G27" s="37" t="s">
        <v>24</v>
      </c>
      <c r="H27" s="37"/>
    </row>
    <row r="28" spans="2:8" ht="18" customHeight="1" x14ac:dyDescent="0.2">
      <c r="B28" s="39"/>
      <c r="C28" s="38"/>
      <c r="D28" s="38"/>
      <c r="E28" s="38"/>
      <c r="F28" s="38"/>
      <c r="G28" s="38"/>
      <c r="H28" s="38"/>
    </row>
    <row r="29" spans="2:8" ht="18" customHeight="1" x14ac:dyDescent="0.2">
      <c r="B29" s="43" t="s">
        <v>46</v>
      </c>
      <c r="C29" s="53">
        <v>5</v>
      </c>
      <c r="D29" s="53">
        <v>0</v>
      </c>
      <c r="E29" s="53">
        <v>0</v>
      </c>
      <c r="F29" s="53">
        <v>0</v>
      </c>
      <c r="G29" s="53">
        <f>SUM(IF(C29&gt;=1,C29*52,IF(D29&gt;=1,D29*26,IF(E29&gt;=1,E29*12,IF(F29&gt;=1,F29*4)))))</f>
        <v>260</v>
      </c>
      <c r="H29" s="56"/>
    </row>
    <row r="30" spans="2:8" ht="18" customHeight="1" x14ac:dyDescent="0.2">
      <c r="B30" s="43" t="s">
        <v>47</v>
      </c>
      <c r="C30" s="53">
        <v>0</v>
      </c>
      <c r="D30" s="53">
        <v>0</v>
      </c>
      <c r="E30" s="53">
        <v>0</v>
      </c>
      <c r="F30" s="53">
        <v>0</v>
      </c>
      <c r="G30" s="53">
        <f t="shared" ref="G30:G32" si="2">SUM(IF(C30&gt;=1,C30*52,IF(D30&gt;=1,D30*26,IF(E30&gt;=1,E30*12,IF(F30&gt;=1,F30*4)))))</f>
        <v>0</v>
      </c>
      <c r="H30" s="56"/>
    </row>
    <row r="31" spans="2:8" ht="18" customHeight="1" x14ac:dyDescent="0.2">
      <c r="B31" s="43" t="s">
        <v>48</v>
      </c>
      <c r="C31" s="53">
        <v>0</v>
      </c>
      <c r="D31" s="53">
        <v>0</v>
      </c>
      <c r="E31" s="53">
        <v>0</v>
      </c>
      <c r="F31" s="53">
        <v>0</v>
      </c>
      <c r="G31" s="53">
        <f t="shared" si="2"/>
        <v>0</v>
      </c>
      <c r="H31" s="56"/>
    </row>
    <row r="32" spans="2:8" ht="18" customHeight="1" x14ac:dyDescent="0.2">
      <c r="B32" s="43" t="s">
        <v>49</v>
      </c>
      <c r="C32" s="53">
        <v>0</v>
      </c>
      <c r="D32" s="53">
        <v>0</v>
      </c>
      <c r="E32" s="53">
        <v>0</v>
      </c>
      <c r="F32" s="53">
        <v>0</v>
      </c>
      <c r="G32" s="53">
        <f t="shared" si="2"/>
        <v>0</v>
      </c>
      <c r="H32" s="56"/>
    </row>
    <row r="33" spans="2:8" ht="18" customHeight="1" x14ac:dyDescent="0.2">
      <c r="B33" s="39"/>
      <c r="C33" s="38"/>
      <c r="D33" s="38"/>
      <c r="E33" s="38"/>
      <c r="F33" s="38"/>
      <c r="G33" s="38"/>
      <c r="H33" s="38"/>
    </row>
    <row r="34" spans="2:8" ht="18" customHeight="1" x14ac:dyDescent="0.2">
      <c r="B34" s="22" t="s">
        <v>4</v>
      </c>
      <c r="C34" s="60">
        <f>IF(SUM(C29:C32),SUM(C29:C32),"")</f>
        <v>5</v>
      </c>
      <c r="D34" s="60" t="str">
        <f t="shared" ref="D34:E34" si="3">IF(SUM(D29:D32),SUM(D29:D32),"")</f>
        <v/>
      </c>
      <c r="E34" s="60" t="str">
        <f t="shared" si="3"/>
        <v/>
      </c>
      <c r="F34" s="60" t="str">
        <f>IF(SUM(F29:F32),SUM(F29:F32),"")</f>
        <v/>
      </c>
      <c r="G34" s="60">
        <f>SUM(G29:G32)</f>
        <v>260</v>
      </c>
      <c r="H34" s="60"/>
    </row>
    <row r="35" spans="2:8" ht="10.9" customHeight="1" x14ac:dyDescent="0.2">
      <c r="B35" s="36"/>
      <c r="C35" s="35"/>
      <c r="D35" s="35"/>
      <c r="E35" s="35"/>
      <c r="F35" s="35"/>
      <c r="G35" s="35"/>
      <c r="H35" s="35"/>
    </row>
    <row r="36" spans="2:8" ht="18" customHeight="1" x14ac:dyDescent="0.2">
      <c r="B36" s="42" t="s">
        <v>29</v>
      </c>
      <c r="C36" s="37" t="s">
        <v>20</v>
      </c>
      <c r="D36" s="37" t="s">
        <v>21</v>
      </c>
      <c r="E36" s="37" t="s">
        <v>22</v>
      </c>
      <c r="F36" s="37" t="s">
        <v>23</v>
      </c>
      <c r="G36" s="37" t="s">
        <v>24</v>
      </c>
      <c r="H36" s="37"/>
    </row>
    <row r="37" spans="2:8" ht="18" customHeight="1" x14ac:dyDescent="0.2">
      <c r="B37" s="39"/>
      <c r="C37" s="38"/>
      <c r="D37" s="38"/>
      <c r="E37" s="38"/>
      <c r="F37" s="38"/>
      <c r="G37" s="38"/>
      <c r="H37" s="38"/>
    </row>
    <row r="38" spans="2:8" ht="18" customHeight="1" x14ac:dyDescent="0.2">
      <c r="B38" s="43" t="s">
        <v>5</v>
      </c>
      <c r="C38" s="61">
        <v>10</v>
      </c>
      <c r="D38" s="61">
        <v>0</v>
      </c>
      <c r="E38" s="61">
        <v>0</v>
      </c>
      <c r="F38" s="61">
        <v>0</v>
      </c>
      <c r="G38" s="62">
        <f>SUM(IF(C38&gt;=1,C38*52,IF(D38&gt;=1,D38*26,IF(E38&gt;=1,E38*12,IF(F38&gt;=1,F38*4)))))</f>
        <v>520</v>
      </c>
      <c r="H38" s="57"/>
    </row>
    <row r="39" spans="2:8" ht="18" customHeight="1" x14ac:dyDescent="0.2">
      <c r="B39" s="43" t="s">
        <v>6</v>
      </c>
      <c r="C39" s="61">
        <v>0</v>
      </c>
      <c r="D39" s="61">
        <v>0</v>
      </c>
      <c r="E39" s="61">
        <v>0</v>
      </c>
      <c r="F39" s="61">
        <v>0</v>
      </c>
      <c r="G39" s="62">
        <f t="shared" ref="G39:G43" si="4">SUM(IF(C39&gt;=1,C39*52,IF(D39&gt;=1,D39*26,IF(E39&gt;=1,E39*12,IF(F39&gt;=1,F39*4)))))</f>
        <v>0</v>
      </c>
      <c r="H39" s="57"/>
    </row>
    <row r="40" spans="2:8" ht="18" customHeight="1" x14ac:dyDescent="0.2">
      <c r="B40" s="43" t="s">
        <v>7</v>
      </c>
      <c r="C40" s="61">
        <v>0</v>
      </c>
      <c r="D40" s="61">
        <v>0</v>
      </c>
      <c r="E40" s="61">
        <v>0</v>
      </c>
      <c r="F40" s="61">
        <v>0</v>
      </c>
      <c r="G40" s="62">
        <f t="shared" si="4"/>
        <v>0</v>
      </c>
      <c r="H40" s="57"/>
    </row>
    <row r="41" spans="2:8" ht="18" customHeight="1" x14ac:dyDescent="0.2">
      <c r="B41" s="43" t="s">
        <v>8</v>
      </c>
      <c r="C41" s="61">
        <v>0</v>
      </c>
      <c r="D41" s="61">
        <v>0</v>
      </c>
      <c r="E41" s="61">
        <v>0</v>
      </c>
      <c r="F41" s="61">
        <v>0</v>
      </c>
      <c r="G41" s="62">
        <f t="shared" si="4"/>
        <v>0</v>
      </c>
      <c r="H41" s="57"/>
    </row>
    <row r="42" spans="2:8" ht="18" customHeight="1" x14ac:dyDescent="0.2">
      <c r="B42" s="43" t="s">
        <v>50</v>
      </c>
      <c r="C42" s="61">
        <v>0</v>
      </c>
      <c r="D42" s="61">
        <v>0</v>
      </c>
      <c r="E42" s="61">
        <v>500</v>
      </c>
      <c r="F42" s="61">
        <v>0</v>
      </c>
      <c r="G42" s="62">
        <f t="shared" si="4"/>
        <v>6000</v>
      </c>
      <c r="H42" s="57"/>
    </row>
    <row r="43" spans="2:8" ht="18" customHeight="1" x14ac:dyDescent="0.2">
      <c r="B43" s="43" t="s">
        <v>51</v>
      </c>
      <c r="C43" s="61">
        <v>0</v>
      </c>
      <c r="D43" s="61">
        <v>0</v>
      </c>
      <c r="E43" s="61">
        <v>0</v>
      </c>
      <c r="F43" s="61">
        <v>0</v>
      </c>
      <c r="G43" s="62">
        <f t="shared" si="4"/>
        <v>0</v>
      </c>
      <c r="H43" s="57"/>
    </row>
    <row r="44" spans="2:8" ht="18" customHeight="1" x14ac:dyDescent="0.2">
      <c r="B44" s="39"/>
      <c r="C44" s="38"/>
      <c r="D44" s="38"/>
      <c r="E44" s="38"/>
      <c r="F44" s="38"/>
      <c r="G44" s="38"/>
      <c r="H44" s="38"/>
    </row>
    <row r="45" spans="2:8" ht="18" customHeight="1" x14ac:dyDescent="0.2">
      <c r="B45" s="22" t="s">
        <v>9</v>
      </c>
      <c r="C45" s="59">
        <f>IF(SUM(C38:C43),SUM(C38:C43),"")</f>
        <v>10</v>
      </c>
      <c r="D45" s="59" t="str">
        <f t="shared" ref="D45:F45" si="5">IF(SUM(D38:D43),SUM(D38:D43),"")</f>
        <v/>
      </c>
      <c r="E45" s="59">
        <f t="shared" si="5"/>
        <v>500</v>
      </c>
      <c r="F45" s="59" t="str">
        <f t="shared" si="5"/>
        <v/>
      </c>
      <c r="G45" s="59">
        <f>SUM(G38:G43)</f>
        <v>6520</v>
      </c>
      <c r="H45" s="59"/>
    </row>
    <row r="46" spans="2:8" ht="10.9" customHeight="1" x14ac:dyDescent="0.2">
      <c r="B46" s="36"/>
      <c r="C46" s="35"/>
      <c r="D46" s="35"/>
      <c r="E46" s="35"/>
      <c r="F46" s="35"/>
      <c r="G46" s="35"/>
      <c r="H46" s="35"/>
    </row>
    <row r="47" spans="2:8" ht="18" customHeight="1" x14ac:dyDescent="0.2">
      <c r="B47" s="42" t="s">
        <v>30</v>
      </c>
      <c r="C47" s="37" t="s">
        <v>20</v>
      </c>
      <c r="D47" s="37" t="s">
        <v>21</v>
      </c>
      <c r="E47" s="37" t="s">
        <v>22</v>
      </c>
      <c r="F47" s="37" t="s">
        <v>23</v>
      </c>
      <c r="G47" s="37" t="s">
        <v>24</v>
      </c>
      <c r="H47" s="37"/>
    </row>
    <row r="48" spans="2:8" ht="18" customHeight="1" x14ac:dyDescent="0.2">
      <c r="B48" s="39" t="s">
        <v>11</v>
      </c>
      <c r="C48" s="38"/>
      <c r="D48" s="38"/>
      <c r="E48" s="38"/>
      <c r="F48" s="38"/>
      <c r="G48" s="38"/>
      <c r="H48" s="38"/>
    </row>
    <row r="49" spans="2:10" ht="18" customHeight="1" x14ac:dyDescent="0.2">
      <c r="B49" s="43" t="s">
        <v>10</v>
      </c>
      <c r="C49" s="53">
        <v>0</v>
      </c>
      <c r="D49" s="53">
        <v>0</v>
      </c>
      <c r="E49" s="53">
        <v>300</v>
      </c>
      <c r="F49" s="53">
        <v>0</v>
      </c>
      <c r="G49" s="64">
        <f>SUM(IF(C49&gt;=1,C49*52,IF(D49&gt;=1,D49*26,IF(E49&gt;=1,E49*12,IF(F49&gt;=1,F49*4)))))</f>
        <v>3600</v>
      </c>
      <c r="H49" s="58"/>
    </row>
    <row r="50" spans="2:10" ht="18" customHeight="1" x14ac:dyDescent="0.2">
      <c r="B50" s="43" t="s">
        <v>12</v>
      </c>
      <c r="C50" s="53">
        <v>0</v>
      </c>
      <c r="D50" s="53">
        <v>0</v>
      </c>
      <c r="E50" s="53">
        <v>0</v>
      </c>
      <c r="F50" s="53">
        <v>0</v>
      </c>
      <c r="G50" s="64">
        <f t="shared" ref="G50:G52" si="6">E50*12</f>
        <v>0</v>
      </c>
      <c r="H50" s="58"/>
    </row>
    <row r="51" spans="2:10" ht="18" customHeight="1" x14ac:dyDescent="0.2">
      <c r="B51" s="43" t="s">
        <v>13</v>
      </c>
      <c r="C51" s="53">
        <v>0</v>
      </c>
      <c r="D51" s="53">
        <v>0</v>
      </c>
      <c r="E51" s="53">
        <v>0</v>
      </c>
      <c r="F51" s="53">
        <v>0</v>
      </c>
      <c r="G51" s="64">
        <f t="shared" si="6"/>
        <v>0</v>
      </c>
      <c r="H51" s="58"/>
    </row>
    <row r="52" spans="2:10" ht="18" customHeight="1" x14ac:dyDescent="0.2">
      <c r="B52" s="43" t="s">
        <v>14</v>
      </c>
      <c r="C52" s="53">
        <v>0</v>
      </c>
      <c r="D52" s="53">
        <v>0</v>
      </c>
      <c r="E52" s="53">
        <v>0</v>
      </c>
      <c r="F52" s="53">
        <v>0</v>
      </c>
      <c r="G52" s="64">
        <f t="shared" si="6"/>
        <v>0</v>
      </c>
      <c r="H52" s="58"/>
    </row>
    <row r="53" spans="2:10" ht="18" customHeight="1" x14ac:dyDescent="0.2">
      <c r="B53" s="39"/>
      <c r="C53" s="38"/>
      <c r="D53" s="38"/>
      <c r="E53" s="38"/>
      <c r="F53" s="38"/>
      <c r="G53" s="38"/>
      <c r="H53" s="38"/>
    </row>
    <row r="54" spans="2:10" ht="18" customHeight="1" x14ac:dyDescent="0.2">
      <c r="B54" s="22" t="s">
        <v>4</v>
      </c>
      <c r="C54" s="59" t="str">
        <f>IF(SUM(C49:C52),SUM(C49:C52),"")</f>
        <v/>
      </c>
      <c r="D54" s="59" t="str">
        <f t="shared" ref="D54:F54" si="7">IF(SUM(D49:D52),SUM(D49:D52),"")</f>
        <v/>
      </c>
      <c r="E54" s="59">
        <f t="shared" si="7"/>
        <v>300</v>
      </c>
      <c r="F54" s="59" t="str">
        <f t="shared" si="7"/>
        <v/>
      </c>
      <c r="G54" s="59">
        <f>SUM(G49:G52)</f>
        <v>3600</v>
      </c>
      <c r="H54" s="59"/>
    </row>
    <row r="55" spans="2:10" ht="10.9" customHeight="1" x14ac:dyDescent="0.2">
      <c r="B55" s="36"/>
      <c r="C55" s="35"/>
      <c r="D55" s="35"/>
      <c r="E55" s="35"/>
      <c r="F55" s="35"/>
      <c r="G55" s="35"/>
      <c r="H55" s="35"/>
    </row>
    <row r="56" spans="2:10" ht="18" customHeight="1" x14ac:dyDescent="0.2">
      <c r="B56" s="42" t="s">
        <v>31</v>
      </c>
      <c r="C56" s="37" t="s">
        <v>20</v>
      </c>
      <c r="D56" s="37" t="s">
        <v>21</v>
      </c>
      <c r="E56" s="37" t="s">
        <v>22</v>
      </c>
      <c r="F56" s="37" t="s">
        <v>23</v>
      </c>
      <c r="G56" s="37" t="s">
        <v>24</v>
      </c>
      <c r="H56" s="37"/>
    </row>
    <row r="57" spans="2:10" ht="18" customHeight="1" x14ac:dyDescent="0.2">
      <c r="B57" s="39"/>
      <c r="C57" s="38"/>
      <c r="D57" s="38"/>
      <c r="E57" s="38"/>
      <c r="F57" s="38"/>
      <c r="G57" s="38"/>
      <c r="H57" s="38"/>
    </row>
    <row r="58" spans="2:10" ht="18" customHeight="1" x14ac:dyDescent="0.2">
      <c r="B58" s="43" t="s">
        <v>52</v>
      </c>
      <c r="C58" s="52">
        <v>0</v>
      </c>
      <c r="D58" s="52">
        <v>20</v>
      </c>
      <c r="E58" s="52">
        <v>0</v>
      </c>
      <c r="F58" s="52">
        <v>0</v>
      </c>
      <c r="G58" s="63">
        <f>SUM(IF(C58&gt;=1,C58*52,IF(D58&gt;=1,D58*26,IF(E58&gt;=1,E58*12,IF(F58&gt;=1,F58*4)))))</f>
        <v>520</v>
      </c>
      <c r="H58" s="58"/>
    </row>
    <row r="59" spans="2:10" ht="18" customHeight="1" x14ac:dyDescent="0.2">
      <c r="B59" s="43" t="s">
        <v>15</v>
      </c>
      <c r="C59" s="52">
        <v>0</v>
      </c>
      <c r="D59" s="52">
        <v>0</v>
      </c>
      <c r="E59" s="52">
        <v>0</v>
      </c>
      <c r="F59" s="52">
        <v>0</v>
      </c>
      <c r="G59" s="63">
        <f>SUM(IF(C59&gt;=1,C59*52,IF(D59&gt;=1,D59*26,IF(E59&gt;=1,E59*12,IF(F59&gt;=1,F59*4)))))</f>
        <v>0</v>
      </c>
      <c r="H59" s="58"/>
    </row>
    <row r="60" spans="2:10" ht="18" customHeight="1" x14ac:dyDescent="0.2">
      <c r="B60" s="39"/>
      <c r="C60" s="38"/>
      <c r="D60" s="38"/>
      <c r="E60" s="38"/>
      <c r="F60" s="38"/>
      <c r="G60" s="38"/>
      <c r="H60" s="38"/>
    </row>
    <row r="61" spans="2:10" ht="18" customHeight="1" x14ac:dyDescent="0.2">
      <c r="B61" s="22" t="s">
        <v>4</v>
      </c>
      <c r="C61" s="59" t="str">
        <f>IF(SUM(C58:C59),SUM(C58:C59),"")</f>
        <v/>
      </c>
      <c r="D61" s="59">
        <f t="shared" ref="D61:F61" si="8">IF(SUM(D58:D59),SUM(D58:D59),"")</f>
        <v>20</v>
      </c>
      <c r="E61" s="59" t="str">
        <f t="shared" si="8"/>
        <v/>
      </c>
      <c r="F61" s="59" t="str">
        <f t="shared" si="8"/>
        <v/>
      </c>
      <c r="G61" s="59">
        <f>SUM(G58:G59)</f>
        <v>520</v>
      </c>
      <c r="H61" s="59"/>
    </row>
    <row r="62" spans="2:10" ht="18" customHeight="1" x14ac:dyDescent="0.2"/>
    <row r="63" spans="2:10" s="8" customFormat="1" ht="45" customHeight="1" x14ac:dyDescent="0.25">
      <c r="B63" s="72" t="s">
        <v>55</v>
      </c>
      <c r="C63" s="72"/>
      <c r="D63" s="72"/>
      <c r="E63" s="72"/>
      <c r="F63" s="72"/>
      <c r="G63" s="72"/>
      <c r="H63" s="72"/>
      <c r="J63" s="1"/>
    </row>
  </sheetData>
  <mergeCells count="1">
    <mergeCell ref="B63:H63"/>
  </mergeCells>
  <phoneticPr fontId="10" type="noConversion"/>
  <hyperlinks>
    <hyperlink ref="B63" r:id="rId1" display="CLICK HERE TO CREATE EARLY RETIREMENT BUDGET TEMPLATES IN SMARTSHEET" xr:uid="{00000000-0004-0000-0000-000000000000}"/>
    <hyperlink ref="B63:H63" r:id="rId2" display="CLICK HERE TO CREATE IN SMARTSHEET" xr:uid="{00000000-0004-0000-0000-000001000000}"/>
  </hyperlinks>
  <pageMargins left="0.25" right="0.25" top="0.25" bottom="0.25" header="0" footer="0"/>
  <pageSetup scale="91" fitToHeight="0"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89999084444715716"/>
  </sheetPr>
  <dimension ref="B1:G34"/>
  <sheetViews>
    <sheetView showGridLines="0" zoomScaleNormal="100" workbookViewId="0">
      <selection activeCell="S9" sqref="S9"/>
    </sheetView>
  </sheetViews>
  <sheetFormatPr defaultColWidth="8.7109375" defaultRowHeight="15" x14ac:dyDescent="0.25"/>
  <cols>
    <col min="1" max="1" width="3" customWidth="1"/>
    <col min="2" max="4" width="12" customWidth="1"/>
    <col min="5" max="5" width="10" customWidth="1"/>
    <col min="6" max="6" width="21" customWidth="1"/>
    <col min="7" max="7" width="20.42578125" customWidth="1"/>
    <col min="8" max="8" width="3" customWidth="1"/>
  </cols>
  <sheetData>
    <row r="1" spans="2:7" s="1" customFormat="1" ht="42" customHeight="1" x14ac:dyDescent="0.3">
      <c r="B1" s="69" t="s">
        <v>57</v>
      </c>
      <c r="C1" s="3"/>
      <c r="D1" s="3"/>
      <c r="E1" s="3"/>
      <c r="F1" s="3"/>
      <c r="G1" s="3"/>
    </row>
    <row r="2" spans="2:7" s="5" customFormat="1" ht="18" customHeight="1" x14ac:dyDescent="0.25">
      <c r="B2" s="16" t="s">
        <v>26</v>
      </c>
      <c r="C2" s="17"/>
      <c r="D2" s="17"/>
      <c r="E2" s="17"/>
      <c r="F2" s="17"/>
      <c r="G2" s="17"/>
    </row>
    <row r="3" spans="2:7" s="7" customFormat="1" ht="36" customHeight="1" x14ac:dyDescent="0.25">
      <c r="B3" s="70" t="s">
        <v>1</v>
      </c>
      <c r="C3" s="70"/>
      <c r="D3" s="18">
        <f>'Retirement Planning Worksheet'!C12</f>
        <v>33</v>
      </c>
      <c r="E3" s="9"/>
      <c r="F3" s="9" t="s">
        <v>2</v>
      </c>
      <c r="G3" s="18">
        <f>IF(D3,D4-D3,0)</f>
        <v>32</v>
      </c>
    </row>
    <row r="4" spans="2:7" s="7" customFormat="1" ht="36" customHeight="1" x14ac:dyDescent="0.25">
      <c r="B4" s="70" t="s">
        <v>0</v>
      </c>
      <c r="C4" s="70"/>
      <c r="D4" s="18">
        <f>'Retirement Planning Worksheet'!C13</f>
        <v>65</v>
      </c>
      <c r="E4" s="70" t="s">
        <v>17</v>
      </c>
      <c r="F4" s="70"/>
      <c r="G4" s="19">
        <f>FV(D9,G3,-PMT(D9,G3,-'Retirement Planning Worksheet'!G7),,1)</f>
        <v>94381.561933608711</v>
      </c>
    </row>
    <row r="5" spans="2:7" s="7" customFormat="1" ht="36" customHeight="1" x14ac:dyDescent="0.25">
      <c r="B5" s="70" t="s">
        <v>16</v>
      </c>
      <c r="C5" s="70"/>
      <c r="D5" s="20">
        <v>20</v>
      </c>
      <c r="E5" s="9"/>
      <c r="F5" s="9" t="s">
        <v>18</v>
      </c>
      <c r="G5" s="21">
        <f>INDEX(B14:G54,D5,6)</f>
        <v>2339088.1867503528</v>
      </c>
    </row>
    <row r="6" spans="2:7" s="5" customFormat="1" ht="18" customHeight="1" x14ac:dyDescent="0.25">
      <c r="B6" s="22"/>
      <c r="C6" s="23"/>
      <c r="D6" s="23"/>
      <c r="E6" s="23"/>
      <c r="F6" s="23"/>
      <c r="G6" s="23"/>
    </row>
    <row r="7" spans="2:7" s="5" customFormat="1" ht="18" customHeight="1" x14ac:dyDescent="0.25">
      <c r="B7" s="24" t="s">
        <v>33</v>
      </c>
      <c r="C7" s="25"/>
      <c r="D7" s="25"/>
      <c r="E7" s="25"/>
      <c r="F7" s="25"/>
      <c r="G7" s="25"/>
    </row>
    <row r="8" spans="2:7" s="5" customFormat="1" ht="18" customHeight="1" x14ac:dyDescent="0.25">
      <c r="B8" s="22"/>
      <c r="C8" s="23"/>
      <c r="D8" s="23"/>
      <c r="E8" s="23"/>
      <c r="F8" s="23"/>
      <c r="G8" s="23"/>
    </row>
    <row r="9" spans="2:7" s="5" customFormat="1" ht="36" customHeight="1" x14ac:dyDescent="0.25">
      <c r="B9" s="71" t="s">
        <v>19</v>
      </c>
      <c r="C9" s="71"/>
      <c r="D9" s="26">
        <v>0.02</v>
      </c>
      <c r="E9" s="23"/>
      <c r="F9" s="23"/>
      <c r="G9" s="23"/>
    </row>
    <row r="10" spans="2:7" s="5" customFormat="1" ht="18" customHeight="1" x14ac:dyDescent="0.25">
      <c r="B10" s="23"/>
      <c r="C10" s="23"/>
      <c r="D10" s="23"/>
      <c r="E10" s="23"/>
      <c r="F10" s="23"/>
      <c r="G10" s="23"/>
    </row>
    <row r="11" spans="2:7" s="5" customFormat="1" ht="18" customHeight="1" x14ac:dyDescent="0.25">
      <c r="B11" s="6"/>
      <c r="C11" s="6"/>
      <c r="D11" s="6"/>
      <c r="E11" s="6"/>
      <c r="F11" s="6"/>
      <c r="G11" s="6"/>
    </row>
    <row r="12" spans="2:7" s="5" customFormat="1" ht="36" customHeight="1" x14ac:dyDescent="0.25">
      <c r="B12" s="10" t="s">
        <v>26</v>
      </c>
      <c r="C12" s="10" t="s">
        <v>34</v>
      </c>
      <c r="D12" s="10" t="s">
        <v>35</v>
      </c>
      <c r="E12" s="10"/>
      <c r="F12" s="10" t="s">
        <v>36</v>
      </c>
      <c r="G12" s="10" t="s">
        <v>37</v>
      </c>
    </row>
    <row r="13" spans="2:7" s="5" customFormat="1" ht="9" customHeight="1" x14ac:dyDescent="0.25">
      <c r="B13" s="11"/>
      <c r="C13" s="11"/>
      <c r="D13" s="11"/>
      <c r="E13" s="12"/>
      <c r="F13" s="12"/>
      <c r="G13" s="12"/>
    </row>
    <row r="14" spans="2:7" s="5" customFormat="1" ht="18" customHeight="1" x14ac:dyDescent="0.25">
      <c r="B14" s="13">
        <f>IF(C13&lt;$D$5,D4+1+B13,NA())</f>
        <v>66</v>
      </c>
      <c r="C14" s="13">
        <f>IF(C13&lt;$D$5,1+C13,NA())</f>
        <v>1</v>
      </c>
      <c r="D14" s="14">
        <v>0.02</v>
      </c>
      <c r="E14" s="12"/>
      <c r="F14" s="15">
        <f>IF(ISERROR(C14),NA(),G4+(G4*D14))</f>
        <v>96269.19317228088</v>
      </c>
      <c r="G14" s="15">
        <f>IF(ISERROR(C14),NA(),SUM($F$14:F14))</f>
        <v>96269.19317228088</v>
      </c>
    </row>
    <row r="15" spans="2:7" s="5" customFormat="1" ht="18" customHeight="1" x14ac:dyDescent="0.25">
      <c r="B15" s="13">
        <f t="shared" ref="B15:B33" si="0">IF(C14&lt;$D$5,1+B14,NA())</f>
        <v>67</v>
      </c>
      <c r="C15" s="13">
        <f t="shared" ref="C15:C33" si="1">IF(C14&lt;$D$5,1+C14,NA())</f>
        <v>2</v>
      </c>
      <c r="D15" s="14">
        <v>0.02</v>
      </c>
      <c r="E15" s="12"/>
      <c r="F15" s="15">
        <f t="shared" ref="F15:F33" si="2">IF(ISERROR(C15),NA(),F14+(F14*D15))</f>
        <v>98194.577035726499</v>
      </c>
      <c r="G15" s="15">
        <f>IF(ISERROR(C15),NA(),SUM($F$14:F15))</f>
        <v>194463.77020800736</v>
      </c>
    </row>
    <row r="16" spans="2:7" s="5" customFormat="1" ht="18" customHeight="1" x14ac:dyDescent="0.25">
      <c r="B16" s="13">
        <f t="shared" si="0"/>
        <v>68</v>
      </c>
      <c r="C16" s="13">
        <f t="shared" si="1"/>
        <v>3</v>
      </c>
      <c r="D16" s="14">
        <v>0.02</v>
      </c>
      <c r="E16" s="12"/>
      <c r="F16" s="15">
        <f t="shared" si="2"/>
        <v>100158.46857644102</v>
      </c>
      <c r="G16" s="15">
        <f>IF(ISERROR(C16),NA(),SUM($F$14:F16))</f>
        <v>294622.23878444836</v>
      </c>
    </row>
    <row r="17" spans="2:7" s="5" customFormat="1" ht="18" customHeight="1" x14ac:dyDescent="0.25">
      <c r="B17" s="13">
        <f t="shared" si="0"/>
        <v>69</v>
      </c>
      <c r="C17" s="13">
        <f t="shared" si="1"/>
        <v>4</v>
      </c>
      <c r="D17" s="14">
        <v>0.02</v>
      </c>
      <c r="E17" s="12"/>
      <c r="F17" s="15">
        <f t="shared" si="2"/>
        <v>102161.63794796985</v>
      </c>
      <c r="G17" s="15">
        <f>IF(ISERROR(C17),NA(),SUM($F$14:F17))</f>
        <v>396783.8767324182</v>
      </c>
    </row>
    <row r="18" spans="2:7" s="5" customFormat="1" ht="18" customHeight="1" x14ac:dyDescent="0.25">
      <c r="B18" s="13">
        <f t="shared" si="0"/>
        <v>70</v>
      </c>
      <c r="C18" s="13">
        <f t="shared" si="1"/>
        <v>5</v>
      </c>
      <c r="D18" s="14">
        <v>0.02</v>
      </c>
      <c r="E18" s="12"/>
      <c r="F18" s="15">
        <f t="shared" si="2"/>
        <v>104204.87070692924</v>
      </c>
      <c r="G18" s="15">
        <f>IF(ISERROR(C18),NA(),SUM($F$14:F18))</f>
        <v>500988.74743934744</v>
      </c>
    </row>
    <row r="19" spans="2:7" s="5" customFormat="1" ht="18" customHeight="1" x14ac:dyDescent="0.25">
      <c r="B19" s="13">
        <f t="shared" si="0"/>
        <v>71</v>
      </c>
      <c r="C19" s="13">
        <f t="shared" si="1"/>
        <v>6</v>
      </c>
      <c r="D19" s="14">
        <v>0.02</v>
      </c>
      <c r="E19" s="12"/>
      <c r="F19" s="15">
        <f t="shared" si="2"/>
        <v>106288.96812106782</v>
      </c>
      <c r="G19" s="15">
        <f>IF(ISERROR(C19),NA(),SUM($F$14:F19))</f>
        <v>607277.71556041529</v>
      </c>
    </row>
    <row r="20" spans="2:7" s="5" customFormat="1" ht="18" customHeight="1" x14ac:dyDescent="0.25">
      <c r="B20" s="13">
        <f t="shared" si="0"/>
        <v>72</v>
      </c>
      <c r="C20" s="13">
        <f t="shared" si="1"/>
        <v>7</v>
      </c>
      <c r="D20" s="14">
        <v>0.02</v>
      </c>
      <c r="E20" s="12"/>
      <c r="F20" s="15">
        <f t="shared" si="2"/>
        <v>108414.74748348918</v>
      </c>
      <c r="G20" s="15">
        <f>IF(ISERROR(C20),NA(),SUM($F$14:F20))</f>
        <v>715692.46304390451</v>
      </c>
    </row>
    <row r="21" spans="2:7" s="5" customFormat="1" ht="18" customHeight="1" x14ac:dyDescent="0.25">
      <c r="B21" s="13">
        <f t="shared" si="0"/>
        <v>73</v>
      </c>
      <c r="C21" s="13">
        <f t="shared" si="1"/>
        <v>8</v>
      </c>
      <c r="D21" s="14">
        <v>0.02</v>
      </c>
      <c r="E21" s="12"/>
      <c r="F21" s="15">
        <f t="shared" si="2"/>
        <v>110583.04243315896</v>
      </c>
      <c r="G21" s="15">
        <f>IF(ISERROR(C21),NA(),SUM($F$14:F21))</f>
        <v>826275.50547706347</v>
      </c>
    </row>
    <row r="22" spans="2:7" s="5" customFormat="1" ht="18" customHeight="1" x14ac:dyDescent="0.25">
      <c r="B22" s="13">
        <f t="shared" si="0"/>
        <v>74</v>
      </c>
      <c r="C22" s="13">
        <f t="shared" si="1"/>
        <v>9</v>
      </c>
      <c r="D22" s="14">
        <v>0.02</v>
      </c>
      <c r="E22" s="12"/>
      <c r="F22" s="15">
        <f t="shared" si="2"/>
        <v>112794.70328182213</v>
      </c>
      <c r="G22" s="15">
        <f>IF(ISERROR(C22),NA(),SUM($F$14:F22))</f>
        <v>939070.20875888562</v>
      </c>
    </row>
    <row r="23" spans="2:7" s="5" customFormat="1" ht="18" customHeight="1" x14ac:dyDescent="0.25">
      <c r="B23" s="13">
        <f t="shared" si="0"/>
        <v>75</v>
      </c>
      <c r="C23" s="13">
        <f t="shared" si="1"/>
        <v>10</v>
      </c>
      <c r="D23" s="14">
        <v>0.02</v>
      </c>
      <c r="E23" s="12"/>
      <c r="F23" s="15">
        <f t="shared" si="2"/>
        <v>115050.59734745858</v>
      </c>
      <c r="G23" s="15">
        <f>IF(ISERROR(C23),NA(),SUM($F$14:F23))</f>
        <v>1054120.8061063441</v>
      </c>
    </row>
    <row r="24" spans="2:7" s="5" customFormat="1" ht="18" customHeight="1" x14ac:dyDescent="0.25">
      <c r="B24" s="13">
        <f t="shared" si="0"/>
        <v>76</v>
      </c>
      <c r="C24" s="13">
        <f t="shared" si="1"/>
        <v>11</v>
      </c>
      <c r="D24" s="14">
        <v>0.02</v>
      </c>
      <c r="E24" s="12"/>
      <c r="F24" s="15">
        <f t="shared" si="2"/>
        <v>117351.60929440775</v>
      </c>
      <c r="G24" s="15">
        <f>IF(ISERROR(C24),NA(),SUM($F$14:F24))</f>
        <v>1171472.4154007519</v>
      </c>
    </row>
    <row r="25" spans="2:7" s="5" customFormat="1" ht="18" customHeight="1" x14ac:dyDescent="0.25">
      <c r="B25" s="13">
        <f t="shared" si="0"/>
        <v>77</v>
      </c>
      <c r="C25" s="13">
        <f t="shared" si="1"/>
        <v>12</v>
      </c>
      <c r="D25" s="14">
        <v>0.02</v>
      </c>
      <c r="E25" s="12"/>
      <c r="F25" s="15">
        <f t="shared" si="2"/>
        <v>119698.6414802959</v>
      </c>
      <c r="G25" s="15">
        <f>IF(ISERROR(C25),NA(),SUM($F$14:F25))</f>
        <v>1291171.0568810478</v>
      </c>
    </row>
    <row r="26" spans="2:7" s="5" customFormat="1" ht="18" customHeight="1" x14ac:dyDescent="0.25">
      <c r="B26" s="13">
        <f t="shared" si="0"/>
        <v>78</v>
      </c>
      <c r="C26" s="13">
        <f t="shared" si="1"/>
        <v>13</v>
      </c>
      <c r="D26" s="14">
        <v>0.02</v>
      </c>
      <c r="E26" s="12"/>
      <c r="F26" s="15">
        <f t="shared" si="2"/>
        <v>122092.61430990182</v>
      </c>
      <c r="G26" s="15">
        <f>IF(ISERROR(C26),NA(),SUM($F$14:F26))</f>
        <v>1413263.6711909496</v>
      </c>
    </row>
    <row r="27" spans="2:7" s="5" customFormat="1" ht="18" customHeight="1" x14ac:dyDescent="0.25">
      <c r="B27" s="13">
        <f t="shared" si="0"/>
        <v>79</v>
      </c>
      <c r="C27" s="13">
        <f t="shared" si="1"/>
        <v>14</v>
      </c>
      <c r="D27" s="14">
        <v>0.02</v>
      </c>
      <c r="E27" s="12"/>
      <c r="F27" s="15">
        <f t="shared" si="2"/>
        <v>124534.46659609985</v>
      </c>
      <c r="G27" s="15">
        <f>IF(ISERROR(C27),NA(),SUM($F$14:F27))</f>
        <v>1537798.1377870494</v>
      </c>
    </row>
    <row r="28" spans="2:7" s="5" customFormat="1" ht="18" customHeight="1" x14ac:dyDescent="0.25">
      <c r="B28" s="13">
        <f t="shared" si="0"/>
        <v>80</v>
      </c>
      <c r="C28" s="13">
        <f t="shared" si="1"/>
        <v>15</v>
      </c>
      <c r="D28" s="14">
        <v>0.02</v>
      </c>
      <c r="E28" s="12"/>
      <c r="F28" s="15">
        <f t="shared" si="2"/>
        <v>127025.15592802185</v>
      </c>
      <c r="G28" s="15">
        <f>IF(ISERROR(C28),NA(),SUM($F$14:F28))</f>
        <v>1664823.2937150712</v>
      </c>
    </row>
    <row r="29" spans="2:7" s="5" customFormat="1" ht="18" customHeight="1" x14ac:dyDescent="0.25">
      <c r="B29" s="13">
        <f t="shared" si="0"/>
        <v>81</v>
      </c>
      <c r="C29" s="13">
        <f t="shared" si="1"/>
        <v>16</v>
      </c>
      <c r="D29" s="14">
        <v>0.02</v>
      </c>
      <c r="E29" s="12"/>
      <c r="F29" s="15">
        <f t="shared" si="2"/>
        <v>129565.65904658228</v>
      </c>
      <c r="G29" s="15">
        <f>IF(ISERROR(C29),NA(),SUM($F$14:F29))</f>
        <v>1794388.9527616533</v>
      </c>
    </row>
    <row r="30" spans="2:7" s="5" customFormat="1" ht="18" customHeight="1" x14ac:dyDescent="0.25">
      <c r="B30" s="13">
        <f t="shared" si="0"/>
        <v>82</v>
      </c>
      <c r="C30" s="13">
        <f t="shared" si="1"/>
        <v>17</v>
      </c>
      <c r="D30" s="14">
        <v>0.02</v>
      </c>
      <c r="E30" s="12"/>
      <c r="F30" s="15">
        <f t="shared" si="2"/>
        <v>132156.97222751394</v>
      </c>
      <c r="G30" s="15">
        <f>IF(ISERROR(C30),NA(),SUM($F$14:F30))</f>
        <v>1926545.9249891674</v>
      </c>
    </row>
    <row r="31" spans="2:7" s="5" customFormat="1" ht="18" customHeight="1" x14ac:dyDescent="0.25">
      <c r="B31" s="13">
        <f t="shared" si="0"/>
        <v>83</v>
      </c>
      <c r="C31" s="13">
        <f t="shared" si="1"/>
        <v>18</v>
      </c>
      <c r="D31" s="14">
        <v>0.02</v>
      </c>
      <c r="E31" s="12"/>
      <c r="F31" s="15">
        <f t="shared" si="2"/>
        <v>134800.1116720642</v>
      </c>
      <c r="G31" s="15">
        <f>IF(ISERROR(C31),NA(),SUM($F$14:F31))</f>
        <v>2061346.0366612317</v>
      </c>
    </row>
    <row r="32" spans="2:7" s="5" customFormat="1" ht="18" customHeight="1" x14ac:dyDescent="0.25">
      <c r="B32" s="13">
        <f t="shared" si="0"/>
        <v>84</v>
      </c>
      <c r="C32" s="13">
        <f t="shared" si="1"/>
        <v>19</v>
      </c>
      <c r="D32" s="14">
        <v>0.02</v>
      </c>
      <c r="E32" s="12"/>
      <c r="F32" s="15">
        <f t="shared" si="2"/>
        <v>137496.11390550548</v>
      </c>
      <c r="G32" s="15">
        <f>IF(ISERROR(C32),NA(),SUM($F$14:F32))</f>
        <v>2198842.1505667372</v>
      </c>
    </row>
    <row r="33" spans="2:7" s="5" customFormat="1" ht="18" customHeight="1" x14ac:dyDescent="0.25">
      <c r="B33" s="13">
        <f t="shared" si="0"/>
        <v>85</v>
      </c>
      <c r="C33" s="13">
        <f t="shared" si="1"/>
        <v>20</v>
      </c>
      <c r="D33" s="14">
        <v>0.02</v>
      </c>
      <c r="E33" s="12"/>
      <c r="F33" s="15">
        <f t="shared" si="2"/>
        <v>140246.03618361559</v>
      </c>
      <c r="G33" s="15">
        <f>IF(ISERROR(C33),NA(),SUM($F$14:F33))</f>
        <v>2339088.1867503528</v>
      </c>
    </row>
    <row r="34" spans="2:7" x14ac:dyDescent="0.25">
      <c r="B34" s="4" t="s">
        <v>11</v>
      </c>
      <c r="C34" s="4"/>
      <c r="D34" s="4"/>
      <c r="E34" s="4"/>
      <c r="F34" s="4"/>
      <c r="G34" s="4"/>
    </row>
  </sheetData>
  <mergeCells count="5">
    <mergeCell ref="B3:C3"/>
    <mergeCell ref="B9:C9"/>
    <mergeCell ref="B4:C4"/>
    <mergeCell ref="B5:C5"/>
    <mergeCell ref="E4:F4"/>
  </mergeCells>
  <phoneticPr fontId="10" type="noConversion"/>
  <pageMargins left="0.25" right="0.25" top="0.25" bottom="0.25" header="0" footer="0"/>
  <pageSetup orientation="portrait" horizontalDpi="4294967292" verticalDpi="4294967292"/>
  <ignoredErrors>
    <ignoredError sqref="B15 F1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Y95" sqref="Y95"/>
    </sheetView>
  </sheetViews>
  <sheetFormatPr defaultColWidth="10.7109375" defaultRowHeight="15" x14ac:dyDescent="0.25"/>
  <cols>
    <col min="1" max="1" width="3.28515625" style="65" customWidth="1"/>
    <col min="2" max="2" width="88.28515625" style="65" customWidth="1"/>
    <col min="3" max="16384" width="10.7109375" style="65"/>
  </cols>
  <sheetData>
    <row r="1" spans="2:2" ht="19.899999999999999" customHeight="1" x14ac:dyDescent="0.25"/>
    <row r="2" spans="2:2" ht="105" customHeight="1" x14ac:dyDescent="0.25">
      <c r="B2" s="66" t="s">
        <v>54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Retirement Planning Worksheet</vt:lpstr>
      <vt:lpstr>Budget for Inflation</vt:lpstr>
      <vt:lpstr>- Disclaimer -</vt:lpstr>
      <vt:lpstr>'Retirement Planning Worksheet'!Print_Area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2015-09-28T20:57:53Z</dcterms:created>
  <dcterms:modified xsi:type="dcterms:W3CDTF">2025-02-26T00:53:20Z</dcterms:modified>
</cp:coreProperties>
</file>