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Ex1.xml" ContentType="application/vnd.ms-office.chartex+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autoCompressPictures="0"/>
  <mc:AlternateContent xmlns:mc="http://schemas.openxmlformats.org/markup-compatibility/2006">
    <mc:Choice Requires="x15">
      <x15ac:absPath xmlns:x15ac="http://schemas.microsoft.com/office/spreadsheetml/2010/11/ac" url="C:\Users\kfranssen.APOLLO\Desktop\Team Workload Templates 12412\"/>
    </mc:Choice>
  </mc:AlternateContent>
  <xr:revisionPtr revIDLastSave="0" documentId="13_ncr:1_{A82A6987-4E24-4516-A50D-7250F1A1F49D}" xr6:coauthVersionLast="47" xr6:coauthVersionMax="47" xr10:uidLastSave="{00000000-0000-0000-0000-000000000000}"/>
  <bookViews>
    <workbookView xWindow="-120" yWindow="-120" windowWidth="29040" windowHeight="12450" tabRatio="500" xr2:uid="{00000000-000D-0000-FFFF-FFFF00000000}"/>
  </bookViews>
  <sheets>
    <sheet name="Workload Analysis" sheetId="14" r:id="rId1"/>
    <sheet name="Workload Summary" sheetId="16" r:id="rId2"/>
    <sheet name="Drop Down Lists" sheetId="15" r:id="rId3"/>
    <sheet name="- Disclaimer -" sheetId="10" r:id="rId4"/>
  </sheets>
  <externalReferences>
    <externalReference r:id="rId5"/>
  </externalReferences>
  <definedNames>
    <definedName name="_xlchart.v1.0" hidden="1">'Workload Summary'!$B$4:$B$19</definedName>
    <definedName name="_xlchart.v1.1" hidden="1">'Workload Summary'!$G$3</definedName>
    <definedName name="_xlchart.v1.2" hidden="1">'Workload Summary'!$G$4:$G$19</definedName>
    <definedName name="_xlchart.v1.3" hidden="1">'Workload Summary'!$H$3</definedName>
    <definedName name="_xlchart.v1.4" hidden="1">'Workload Summary'!$H$4:$H$19</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5" i="16" l="1"/>
  <c r="H6" i="16"/>
  <c r="H7" i="16"/>
  <c r="H8" i="16"/>
  <c r="H9" i="16"/>
  <c r="H10" i="16"/>
  <c r="H11" i="16"/>
  <c r="H12" i="16"/>
  <c r="H13" i="16"/>
  <c r="H14" i="16"/>
  <c r="H15" i="16"/>
  <c r="H16" i="16"/>
  <c r="H17" i="16"/>
  <c r="H18" i="16"/>
  <c r="H19" i="16"/>
  <c r="H4" i="16"/>
  <c r="C8" i="16"/>
  <c r="C9" i="16"/>
  <c r="C10" i="16"/>
  <c r="C11" i="16"/>
  <c r="C12" i="16"/>
  <c r="C13" i="16"/>
  <c r="C14" i="16"/>
  <c r="C15" i="16"/>
  <c r="C16" i="16"/>
  <c r="C17" i="16"/>
  <c r="C18" i="16"/>
  <c r="C19" i="16"/>
  <c r="F5" i="16"/>
  <c r="F6" i="16"/>
  <c r="F7" i="16"/>
  <c r="F8" i="16"/>
  <c r="F9" i="16"/>
  <c r="F10" i="16"/>
  <c r="F11" i="16"/>
  <c r="F12" i="16"/>
  <c r="F13" i="16"/>
  <c r="F14" i="16"/>
  <c r="F15" i="16"/>
  <c r="F16" i="16"/>
  <c r="F17" i="16"/>
  <c r="F18" i="16"/>
  <c r="F19" i="16"/>
  <c r="E5" i="16"/>
  <c r="E6" i="16"/>
  <c r="E7" i="16"/>
  <c r="E8" i="16"/>
  <c r="E9" i="16"/>
  <c r="E10" i="16"/>
  <c r="E11" i="16"/>
  <c r="E12" i="16"/>
  <c r="E13" i="16"/>
  <c r="E14" i="16"/>
  <c r="E15" i="16"/>
  <c r="E16" i="16"/>
  <c r="E17" i="16"/>
  <c r="E18" i="16"/>
  <c r="E19" i="16"/>
  <c r="D5" i="16"/>
  <c r="D6" i="16"/>
  <c r="D7" i="16"/>
  <c r="D8" i="16"/>
  <c r="D9" i="16"/>
  <c r="D10" i="16"/>
  <c r="D11" i="16"/>
  <c r="D12" i="16"/>
  <c r="D13" i="16"/>
  <c r="D14" i="16"/>
  <c r="D15" i="16"/>
  <c r="D16" i="16"/>
  <c r="D17" i="16"/>
  <c r="D18" i="16"/>
  <c r="D19" i="16"/>
  <c r="F4" i="16"/>
  <c r="E4" i="16"/>
  <c r="H18" i="14"/>
  <c r="J18" i="14" s="1"/>
  <c r="N18" i="14" s="1"/>
  <c r="H19" i="14"/>
  <c r="J19" i="14" s="1"/>
  <c r="N19" i="14" s="1"/>
  <c r="H20" i="14"/>
  <c r="J20" i="14" s="1"/>
  <c r="N20" i="14" s="1"/>
  <c r="H21" i="14"/>
  <c r="J21" i="14" s="1"/>
  <c r="N21" i="14" s="1"/>
  <c r="H22" i="14"/>
  <c r="H23" i="14"/>
  <c r="J23" i="14" s="1"/>
  <c r="N23" i="14" s="1"/>
  <c r="H24" i="14"/>
  <c r="J24" i="14" s="1"/>
  <c r="N24" i="14" s="1"/>
  <c r="H25" i="14"/>
  <c r="J25" i="14" s="1"/>
  <c r="N25" i="14" s="1"/>
  <c r="H26" i="14"/>
  <c r="J26" i="14" s="1"/>
  <c r="N26" i="14" s="1"/>
  <c r="H27" i="14"/>
  <c r="J27" i="14" s="1"/>
  <c r="N27" i="14" s="1"/>
  <c r="J22" i="14"/>
  <c r="N22" i="14" s="1"/>
  <c r="H12" i="14"/>
  <c r="J12" i="14" s="1"/>
  <c r="N12" i="14" s="1"/>
  <c r="H13" i="14"/>
  <c r="J13" i="14" s="1"/>
  <c r="N13" i="14" s="1"/>
  <c r="H14" i="14"/>
  <c r="J14" i="14" s="1"/>
  <c r="N14" i="14" s="1"/>
  <c r="H15" i="14"/>
  <c r="J15" i="14" s="1"/>
  <c r="N15" i="14" s="1"/>
  <c r="H16" i="14"/>
  <c r="J16" i="14" s="1"/>
  <c r="N16" i="14" s="1"/>
  <c r="H17" i="14"/>
  <c r="J17" i="14" s="1"/>
  <c r="N17" i="14" s="1"/>
  <c r="H28" i="14"/>
  <c r="J28" i="14" s="1"/>
  <c r="N28" i="14" s="1"/>
  <c r="H29" i="14"/>
  <c r="J29" i="14" s="1"/>
  <c r="N29" i="14" s="1"/>
  <c r="H7" i="14"/>
  <c r="J7" i="14" s="1"/>
  <c r="N7" i="14" s="1"/>
  <c r="H8" i="14"/>
  <c r="J8" i="14" s="1"/>
  <c r="N8" i="14" s="1"/>
  <c r="H9" i="14"/>
  <c r="J9" i="14" s="1"/>
  <c r="N9" i="14" s="1"/>
  <c r="H10" i="14"/>
  <c r="J10" i="14" s="1"/>
  <c r="N10" i="14" s="1"/>
  <c r="H11" i="14"/>
  <c r="J11" i="14" s="1"/>
  <c r="N11" i="14" s="1"/>
  <c r="H30" i="14"/>
  <c r="J30" i="14" s="1"/>
  <c r="N30" i="14" s="1"/>
  <c r="H31" i="14"/>
  <c r="J31" i="14" s="1"/>
  <c r="N31" i="14" s="1"/>
  <c r="H32" i="14"/>
  <c r="J32" i="14" s="1"/>
  <c r="N32" i="14" s="1"/>
  <c r="H33" i="14"/>
  <c r="J33" i="14" s="1"/>
  <c r="N33" i="14" s="1"/>
  <c r="H34" i="14"/>
  <c r="J34" i="14" s="1"/>
  <c r="N34" i="14" s="1"/>
  <c r="H35" i="14"/>
  <c r="J35" i="14" s="1"/>
  <c r="N35" i="14" s="1"/>
  <c r="H36" i="14"/>
  <c r="J36" i="14" s="1"/>
  <c r="N36" i="14" s="1"/>
  <c r="H37" i="14"/>
  <c r="J37" i="14" s="1"/>
  <c r="N37" i="14" s="1"/>
  <c r="H6" i="14"/>
  <c r="J6" i="14" s="1"/>
  <c r="N6" i="14" s="1"/>
  <c r="C5" i="16" l="1"/>
  <c r="C7" i="16"/>
  <c r="G7" i="16" s="1"/>
  <c r="C6" i="16"/>
  <c r="G6" i="16" s="1"/>
  <c r="D4" i="16"/>
  <c r="C4" i="16"/>
  <c r="G4" i="16" s="1"/>
  <c r="G14" i="16"/>
  <c r="G13" i="16"/>
  <c r="G5" i="16"/>
  <c r="G15" i="16"/>
  <c r="G16" i="16"/>
  <c r="G8" i="16"/>
  <c r="G9" i="16"/>
  <c r="G18" i="16"/>
  <c r="G10" i="16"/>
  <c r="G17" i="16"/>
  <c r="G19" i="16"/>
  <c r="G11" i="16"/>
  <c r="G12" i="16"/>
</calcChain>
</file>

<file path=xl/sharedStrings.xml><?xml version="1.0" encoding="utf-8"?>
<sst xmlns="http://schemas.openxmlformats.org/spreadsheetml/2006/main" count="69" uniqueCount="48">
  <si>
    <t>CLICK HERE TO CREATE IN SMARTSHEET</t>
  </si>
  <si>
    <t>Complete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</si>
  <si>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</si>
  <si>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 Progress</t>
  </si>
  <si>
    <t>Not Started</t>
  </si>
  <si>
    <t>Workload Analysis Template</t>
  </si>
  <si>
    <t>Employee Name</t>
  </si>
  <si>
    <t>Role</t>
  </si>
  <si>
    <t>Project / Team</t>
  </si>
  <si>
    <t>Task Description</t>
  </si>
  <si>
    <t>Duration (in days)</t>
  </si>
  <si>
    <t>Hours per Day</t>
  </si>
  <si>
    <t>Total Hours</t>
  </si>
  <si>
    <t>Weekly Capacity</t>
  </si>
  <si>
    <t>Status</t>
  </si>
  <si>
    <t>Priority</t>
  </si>
  <si>
    <t>Overload Flag</t>
  </si>
  <si>
    <t>Notes</t>
  </si>
  <si>
    <t>Drop Down Lists - Do Not Delete -</t>
  </si>
  <si>
    <t>High</t>
  </si>
  <si>
    <t>Medium</t>
  </si>
  <si>
    <t>Low</t>
  </si>
  <si>
    <t>Workload Summary</t>
  </si>
  <si>
    <t>Week 1</t>
  </si>
  <si>
    <t>Week 2</t>
  </si>
  <si>
    <t>Week 3</t>
  </si>
  <si>
    <t>Week 4</t>
  </si>
  <si>
    <t>Monthly Total</t>
  </si>
  <si>
    <t>Employee 1</t>
  </si>
  <si>
    <t>Employee 2</t>
  </si>
  <si>
    <t>Employee 3</t>
  </si>
  <si>
    <t>Employee 4</t>
  </si>
  <si>
    <t>Employee 5</t>
  </si>
  <si>
    <t>Week Start Date</t>
  </si>
  <si>
    <t>Week End Date</t>
  </si>
  <si>
    <t>Week 4 End Date: 7/26/25</t>
  </si>
  <si>
    <t>Week 1 Start Date: 6/30/2025</t>
  </si>
  <si>
    <t>Monthly Capacity</t>
  </si>
  <si>
    <t>*Shaded cells autopopulate from data on the Workload Analysis sheet.</t>
  </si>
  <si>
    <t>Task 1</t>
  </si>
  <si>
    <t>Task 2</t>
  </si>
  <si>
    <t>Task 3</t>
  </si>
  <si>
    <t>Task 4</t>
  </si>
  <si>
    <t>Task 5</t>
  </si>
  <si>
    <t>Task 6</t>
  </si>
  <si>
    <t>Team 1</t>
  </si>
  <si>
    <t>Team 2</t>
  </si>
  <si>
    <t>Blue shaded columns auto-populate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</si>
</sst>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m/d/yy;@"/>
  </numFmts>
  <fonts count="17" x14ac:knownFonts="1">
    <font>
      <sz val="12"/>
      <color theme="1"/>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2"/>
      <color theme="1"/>
      <name val="Arial"/>
      <family val="2"/>
    </font>
    <font>
      <sz val="12"/>
      <color theme="1"/>
      <name val="Century Gothic"/>
      <family val="1"/>
    </font>
    <font>
      <b/>
      <sz val="12"/>
      <color theme="1" tint="0.249977111117893"/>
      <name val="Century Gothic"/>
      <family val="1"/>
    </font>
    <font>
      <b/>
      <sz val="22"/>
      <color theme="1" tint="0.249977111117893"/>
      <name val="Century Gothic"/>
      <family val="1"/>
    </font>
    <font>
      <b/>
      <sz val="26"/>
      <color theme="1" tint="0.249977111117893"/>
      <name val="Century Gothic"/>
      <family val="1"/>
    </font>
    <font>
      <sz val="12"/>
      <color theme="1" tint="0.249977111117893"/>
      <name val="Century Gothic"/>
      <family val="1"/>
    </font>
    <font>
      <sz val="24"/>
      <color theme="1" tint="0.249977111117893"/>
      <name val="Century Gothic"/>
      <family val="1"/>
    </font>
    <font>
      <sz val="8"/>
      <name val="Calibri"/>
      <family val="2"/>
      <scheme val="minor"/>
    </font>
    <font>
      <b/>
      <sz val="12"/>
      <color theme="1"/>
      <name val="Century Gothic"/>
      <family val="1"/>
    </font>
    <font>
      <sz val="12"/>
      <color theme="0" tint="-0.34998626667073579"/>
      <name val="Century Gothic"/>
      <family val="1"/>
    </font>
    <font>
      <b/>
      <sz val="28"/>
      <color theme="1" tint="0.249977111117893"/>
      <name val="Century Gothic"/>
      <family val="1"/>
    </font>
    <font>
      <sz val="14"/>
      <color theme="0" tint="-0.499984740745262"/>
      <name val="Century Gothic"/>
      <family val="1"/>
    </font>
    <font>
      <b/>
      <u/>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0.249977111117893"/>
        <bgColor indexed="64"/>
      </patternFill>
    </fill>
    <fill>
      <patternFill patternType="solid">
        <fgColor rgb="FF03C15A"/>
        <bgColor indexed="64"/>
      </patternFill>
    </fill>
  </fills>
  <borders count="2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medium">
        <color theme="3" tint="-0.249977111117893"/>
      </bottom>
      <diagonal/>
    </border>
    <border>
      <left style="thin">
        <color theme="0" tint="-0.249977111117893"/>
      </left>
      <right style="thin">
        <color theme="0" tint="-0.249977111117893"/>
      </right>
      <top/>
      <bottom style="medium">
        <color theme="3" tint="-0.249977111117893"/>
      </bottom>
      <diagonal/>
    </border>
    <border>
      <left style="thin">
        <color theme="0" tint="-0.249977111117893"/>
      </left>
      <right/>
      <top/>
      <bottom style="medium">
        <color theme="3"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4" tint="-0.249977111117893"/>
      </bottom>
      <diagonal/>
    </border>
    <border>
      <left style="thin">
        <color theme="4" tint="-0.249977111117893"/>
      </left>
      <right style="thin">
        <color theme="4"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medium">
        <color theme="4" tint="-0.249977111117893"/>
      </top>
      <bottom style="thin">
        <color theme="0" tint="-0.249977111117893"/>
      </bottom>
      <diagonal/>
    </border>
    <border>
      <left style="thin">
        <color theme="0" tint="-0.249977111117893"/>
      </left>
      <right/>
      <top style="thin">
        <color theme="0" tint="-0.249977111117893"/>
      </top>
      <bottom style="medium">
        <color theme="4" tint="-0.249977111117893"/>
      </bottom>
      <diagonal/>
    </border>
    <border>
      <left style="thin">
        <color theme="4" tint="-0.249977111117893"/>
      </left>
      <right/>
      <top style="thin">
        <color theme="0" tint="-0.249977111117893"/>
      </top>
      <bottom style="medium">
        <color theme="4" tint="-0.249977111117893"/>
      </bottom>
      <diagonal/>
    </border>
    <border>
      <left style="thin">
        <color theme="4" tint="-0.249977111117893"/>
      </left>
      <right/>
      <top/>
      <bottom style="thin">
        <color theme="0" tint="-0.249977111117893"/>
      </bottom>
      <diagonal/>
    </border>
    <border>
      <left style="thin">
        <color theme="4" tint="-0.249977111117893"/>
      </left>
      <right/>
      <top style="thin">
        <color theme="0" tint="-0.249977111117893"/>
      </top>
      <bottom style="thin">
        <color theme="0" tint="-0.249977111117893"/>
      </bottom>
      <diagonal/>
    </border>
    <border>
      <left style="thin">
        <color theme="4" tint="-0.249977111117893"/>
      </left>
      <right style="thin">
        <color theme="4" tint="-0.249977111117893"/>
      </right>
      <top style="thin">
        <color theme="0" tint="-0.249977111117893"/>
      </top>
      <bottom style="medium">
        <color theme="4" tint="-0.249977111117893"/>
      </bottom>
      <diagonal/>
    </border>
    <border>
      <left style="thin">
        <color theme="4" tint="-0.249977111117893"/>
      </left>
      <right style="thin">
        <color theme="4" tint="-0.249977111117893"/>
      </right>
      <top/>
      <bottom style="thin">
        <color theme="0" tint="-0.249977111117893"/>
      </bottom>
      <diagonal/>
    </border>
    <border>
      <left/>
      <right/>
      <top style="thin">
        <color theme="0" tint="-0.249977111117893"/>
      </top>
      <bottom style="medium">
        <color theme="4" tint="-0.249977111117893"/>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1" fillId="0" borderId="0" applyNumberFormat="0" applyFill="0" applyBorder="0" applyAlignment="0" applyProtection="0"/>
  </cellStyleXfs>
  <cellXfs count="61">
    <xf numFmtId="0" fontId="0" fillId="0" borderId="0" xfId="0"/>
    <xf numFmtId="0" fontId="4" fillId="0" borderId="2" xfId="5" applyFont="1" applyBorder="1" applyAlignment="1">
      <alignment horizontal="left" vertical="center" wrapText="1" indent="2"/>
    </xf>
    <xf numFmtId="0" fontId="3" fillId="0" borderId="0" xfId="5"/>
    <xf numFmtId="0" fontId="8" fillId="0" borderId="0" xfId="0" applyFont="1" applyAlignment="1">
      <alignment horizontal="left" vertical="center"/>
    </xf>
    <xf numFmtId="0" fontId="7" fillId="0" borderId="0" xfId="0" applyFont="1" applyAlignment="1">
      <alignment vertical="center"/>
    </xf>
    <xf numFmtId="0" fontId="6" fillId="6" borderId="1" xfId="0" applyFont="1" applyFill="1" applyBorder="1" applyAlignment="1">
      <alignment horizontal="center" vertical="center"/>
    </xf>
    <xf numFmtId="0" fontId="9" fillId="0" borderId="1" xfId="0" applyFont="1" applyBorder="1" applyAlignment="1">
      <alignment horizontal="center" vertical="center"/>
    </xf>
    <xf numFmtId="0" fontId="6" fillId="4" borderId="1" xfId="0" applyFont="1" applyFill="1" applyBorder="1" applyAlignment="1">
      <alignment horizontal="center" vertical="center"/>
    </xf>
    <xf numFmtId="0" fontId="9" fillId="4" borderId="8" xfId="0" applyFont="1" applyFill="1" applyBorder="1" applyAlignment="1">
      <alignment horizontal="left" vertical="center" wrapText="1" indent="1"/>
    </xf>
    <xf numFmtId="0" fontId="9" fillId="4" borderId="9" xfId="0" applyFont="1" applyFill="1" applyBorder="1" applyAlignment="1">
      <alignment horizontal="left" vertical="center" wrapText="1" indent="1"/>
    </xf>
    <xf numFmtId="0" fontId="9" fillId="4" borderId="9" xfId="0" applyFont="1" applyFill="1" applyBorder="1" applyAlignment="1">
      <alignment horizontal="center" vertical="center" wrapText="1"/>
    </xf>
    <xf numFmtId="0" fontId="9" fillId="4" borderId="10" xfId="0" applyFont="1" applyFill="1" applyBorder="1" applyAlignment="1">
      <alignment horizontal="left" vertical="center" wrapText="1" indent="1"/>
    </xf>
    <xf numFmtId="0" fontId="9" fillId="2" borderId="5" xfId="0" applyFont="1" applyFill="1" applyBorder="1" applyAlignment="1">
      <alignment horizontal="left" vertical="center" wrapText="1" indent="1"/>
    </xf>
    <xf numFmtId="0" fontId="9" fillId="2" borderId="1" xfId="0" applyFont="1" applyFill="1" applyBorder="1" applyAlignment="1">
      <alignment horizontal="left" vertical="center" wrapText="1" indent="1"/>
    </xf>
    <xf numFmtId="164"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1" xfId="0" applyFont="1" applyFill="1" applyBorder="1" applyAlignment="1">
      <alignment horizontal="left" vertical="center" wrapText="1" indent="1"/>
    </xf>
    <xf numFmtId="0" fontId="9" fillId="2" borderId="12" xfId="0" applyFont="1" applyFill="1" applyBorder="1" applyAlignment="1">
      <alignment horizontal="left" vertical="center" wrapText="1" indent="1"/>
    </xf>
    <xf numFmtId="164" fontId="9" fillId="2" borderId="12" xfId="0" applyNumberFormat="1"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7" xfId="0" applyFont="1" applyFill="1" applyBorder="1" applyAlignment="1">
      <alignment horizontal="left" vertical="center" wrapText="1" indent="1"/>
    </xf>
    <xf numFmtId="0" fontId="9" fillId="2" borderId="14" xfId="0" applyFont="1" applyFill="1" applyBorder="1" applyAlignment="1">
      <alignment horizontal="left" vertical="center" wrapText="1" indent="1"/>
    </xf>
    <xf numFmtId="0" fontId="0" fillId="2" borderId="0" xfId="0" applyFill="1"/>
    <xf numFmtId="0" fontId="9" fillId="3" borderId="5" xfId="0" applyFont="1" applyFill="1" applyBorder="1" applyAlignment="1">
      <alignment horizontal="left" vertical="center" wrapText="1" indent="1"/>
    </xf>
    <xf numFmtId="0" fontId="9" fillId="3" borderId="1" xfId="0" applyFont="1" applyFill="1" applyBorder="1" applyAlignment="1">
      <alignment horizontal="left" vertical="center" wrapText="1" indent="1"/>
    </xf>
    <xf numFmtId="164"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0" xfId="0" applyFont="1" applyFill="1" applyAlignment="1">
      <alignment horizontal="center" vertical="center"/>
    </xf>
    <xf numFmtId="0" fontId="9" fillId="3" borderId="7" xfId="0" applyFont="1" applyFill="1" applyBorder="1" applyAlignment="1">
      <alignment horizontal="left" vertical="center" wrapText="1" indent="1"/>
    </xf>
    <xf numFmtId="0" fontId="9" fillId="5" borderId="3"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10" fillId="0" borderId="0" xfId="0" applyFont="1" applyAlignment="1">
      <alignment vertical="center"/>
    </xf>
    <xf numFmtId="0" fontId="5" fillId="3" borderId="15" xfId="0" applyFont="1" applyFill="1" applyBorder="1" applyAlignment="1">
      <alignment horizontal="left" vertical="center" indent="1"/>
    </xf>
    <xf numFmtId="0" fontId="5" fillId="3" borderId="15" xfId="0" applyFont="1" applyFill="1" applyBorder="1" applyAlignment="1">
      <alignment horizontal="center" vertical="center"/>
    </xf>
    <xf numFmtId="0" fontId="9" fillId="3" borderId="4" xfId="0" applyFont="1" applyFill="1" applyBorder="1" applyAlignment="1">
      <alignment horizontal="left" vertical="center" wrapText="1" indent="1"/>
    </xf>
    <xf numFmtId="0" fontId="9" fillId="3" borderId="3" xfId="0" applyFont="1" applyFill="1" applyBorder="1" applyAlignment="1">
      <alignment horizontal="left" vertical="center" wrapText="1" indent="1"/>
    </xf>
    <xf numFmtId="164" fontId="9" fillId="3" borderId="3"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6" xfId="0" applyFont="1" applyFill="1" applyBorder="1" applyAlignment="1">
      <alignment horizontal="left" vertical="center" wrapText="1" indent="1"/>
    </xf>
    <xf numFmtId="14" fontId="0" fillId="0" borderId="0" xfId="0" applyNumberFormat="1"/>
    <xf numFmtId="0" fontId="9" fillId="0" borderId="18" xfId="0" applyFont="1" applyBorder="1" applyAlignment="1">
      <alignment horizontal="left" vertical="center" indent="1"/>
    </xf>
    <xf numFmtId="0" fontId="9" fillId="0" borderId="7" xfId="0" applyFont="1" applyBorder="1" applyAlignment="1">
      <alignment horizontal="left" vertical="center" indent="1"/>
    </xf>
    <xf numFmtId="0" fontId="5" fillId="3" borderId="19" xfId="0" applyFont="1" applyFill="1" applyBorder="1" applyAlignment="1">
      <alignment horizontal="center" vertical="center"/>
    </xf>
    <xf numFmtId="0" fontId="9" fillId="3" borderId="6" xfId="0" applyFont="1" applyFill="1" applyBorder="1" applyAlignment="1">
      <alignment horizontal="center" vertical="center" wrapText="1"/>
    </xf>
    <xf numFmtId="0" fontId="5" fillId="3" borderId="20" xfId="0" applyFont="1" applyFill="1" applyBorder="1" applyAlignment="1">
      <alignment horizontal="center" vertical="center"/>
    </xf>
    <xf numFmtId="0" fontId="9" fillId="3" borderId="21"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5" fillId="3" borderId="23" xfId="0" applyFont="1" applyFill="1" applyBorder="1" applyAlignment="1">
      <alignment horizontal="center" vertical="center"/>
    </xf>
    <xf numFmtId="0" fontId="9" fillId="3" borderId="24"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12" fillId="0" borderId="0" xfId="0" applyFont="1" applyAlignment="1">
      <alignment vertical="center" wrapText="1"/>
    </xf>
    <xf numFmtId="165" fontId="12" fillId="0" borderId="0" xfId="0" applyNumberFormat="1" applyFont="1" applyAlignment="1">
      <alignment horizontal="left" vertical="center"/>
    </xf>
    <xf numFmtId="0" fontId="12" fillId="0" borderId="0" xfId="0" applyFont="1" applyAlignment="1">
      <alignment horizontal="left" vertical="center" wrapText="1"/>
    </xf>
    <xf numFmtId="0" fontId="5" fillId="3" borderId="25" xfId="0" applyFont="1" applyFill="1" applyBorder="1" applyAlignment="1">
      <alignment horizontal="center" vertical="center"/>
    </xf>
    <xf numFmtId="0" fontId="6" fillId="3" borderId="17" xfId="0" applyFont="1" applyFill="1" applyBorder="1" applyAlignment="1">
      <alignment horizontal="center" vertical="center"/>
    </xf>
    <xf numFmtId="0" fontId="5" fillId="3" borderId="3" xfId="0" applyFont="1" applyFill="1" applyBorder="1" applyAlignment="1">
      <alignment horizontal="center" vertical="center"/>
    </xf>
    <xf numFmtId="0" fontId="13" fillId="0" borderId="0" xfId="0" applyFont="1" applyAlignment="1">
      <alignment vertical="center"/>
    </xf>
    <xf numFmtId="0" fontId="14" fillId="0" borderId="0" xfId="0" applyFont="1" applyAlignment="1">
      <alignment horizontal="left" vertical="center"/>
    </xf>
    <xf numFmtId="164" fontId="9" fillId="2" borderId="3" xfId="0" applyNumberFormat="1" applyFont="1" applyFill="1" applyBorder="1" applyAlignment="1">
      <alignment horizontal="center" vertical="center" wrapText="1"/>
    </xf>
    <xf numFmtId="0" fontId="15" fillId="0" borderId="0" xfId="0" applyFont="1" applyAlignment="1">
      <alignment horizontal="left" vertical="center"/>
    </xf>
    <xf numFmtId="0" fontId="16" fillId="7" borderId="0" xfId="6" applyFont="1" applyFill="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26">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7" tint="0.39994506668294322"/>
        </patternFill>
      </fill>
    </dxf>
    <dxf>
      <fill>
        <patternFill>
          <bgColor theme="8" tint="0.39994506668294322"/>
        </patternFill>
      </fill>
    </dxf>
    <dxf>
      <fill>
        <patternFill>
          <bgColor theme="9" tint="0.39994506668294322"/>
        </patternFill>
      </fill>
    </dxf>
    <dxf>
      <fill>
        <patternFill>
          <bgColor rgb="FFF08583"/>
        </patternFill>
      </fill>
      <border>
        <left/>
        <right/>
        <top/>
        <bottom/>
      </border>
    </dxf>
    <dxf>
      <font>
        <b val="0"/>
        <i val="0"/>
        <strike val="0"/>
        <condense val="0"/>
        <extend val="0"/>
        <outline val="0"/>
        <shadow val="0"/>
        <u val="none"/>
        <vertAlign val="baseline"/>
        <sz val="12"/>
        <color theme="1" tint="0.249977111117893"/>
        <name val="Century Gothic"/>
        <family val="1"/>
        <scheme val="none"/>
      </font>
      <alignment horizontal="left" vertical="center" textRotation="0" wrapText="1"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2"/>
        <color theme="1" tint="0.249977111117893"/>
        <name val="Century Gothic"/>
        <family val="1"/>
        <scheme val="none"/>
      </font>
      <fill>
        <patternFill patternType="solid">
          <fgColor indexed="64"/>
          <bgColor rgb="FFEAEEF3"/>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dxf>
    <dxf>
      <font>
        <b val="0"/>
        <i val="0"/>
        <strike val="0"/>
        <condense val="0"/>
        <extend val="0"/>
        <outline val="0"/>
        <shadow val="0"/>
        <u val="none"/>
        <vertAlign val="baseline"/>
        <sz val="12"/>
        <color theme="1" tint="0.249977111117893"/>
        <name val="Century Gothic"/>
        <family val="1"/>
        <scheme val="none"/>
      </font>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0.249977111117893"/>
        <name val="Century Gothic"/>
        <family val="1"/>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2"/>
        <color theme="1" tint="0.249977111117893"/>
        <name val="Century Gothic"/>
        <family val="1"/>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2"/>
        <color theme="1" tint="0.249977111117893"/>
        <name val="Century Gothic"/>
        <family val="1"/>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bottom style="thin">
          <color theme="0" tint="-0.249977111117893"/>
        </bottom>
        <vertical/>
        <horizontal/>
      </border>
    </dxf>
    <dxf>
      <font>
        <b val="0"/>
        <i val="0"/>
        <strike val="0"/>
        <condense val="0"/>
        <extend val="0"/>
        <outline val="0"/>
        <shadow val="0"/>
        <u val="none"/>
        <vertAlign val="baseline"/>
        <sz val="12"/>
        <color theme="1" tint="0.249977111117893"/>
        <name val="Century Gothic"/>
        <family val="1"/>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2"/>
        <color theme="1" tint="0.249977111117893"/>
        <name val="Century Gothic"/>
        <family val="1"/>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bottom style="thin">
          <color theme="0" tint="-0.249977111117893"/>
        </bottom>
        <vertical/>
        <horizontal/>
      </border>
    </dxf>
    <dxf>
      <font>
        <b val="0"/>
        <i val="0"/>
        <strike val="0"/>
        <condense val="0"/>
        <extend val="0"/>
        <outline val="0"/>
        <shadow val="0"/>
        <u val="none"/>
        <vertAlign val="baseline"/>
        <sz val="12"/>
        <color theme="1" tint="0.249977111117893"/>
        <name val="Century Gothic"/>
        <family val="1"/>
        <scheme val="none"/>
      </font>
      <numFmt numFmtId="164" formatCode="m/d/yyyy;@"/>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2"/>
        <color theme="1" tint="0.249977111117893"/>
        <name val="Century Gothic"/>
        <family val="1"/>
        <scheme val="none"/>
      </font>
      <numFmt numFmtId="164" formatCode="m/d/yyyy;@"/>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2"/>
        <color theme="1" tint="0.249977111117893"/>
        <name val="Century Gothic"/>
        <family val="1"/>
        <scheme val="none"/>
      </font>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2"/>
        <color theme="1" tint="0.249977111117893"/>
        <name val="Century Gothic"/>
        <family val="1"/>
        <scheme val="none"/>
      </font>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2"/>
        <color theme="1" tint="0.249977111117893"/>
        <name val="Century Gothic"/>
        <family val="1"/>
        <scheme val="none"/>
      </font>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2"/>
        <color theme="1" tint="0.249977111117893"/>
        <name val="Century Gothic"/>
        <family val="1"/>
        <scheme val="none"/>
      </font>
      <alignment horizontal="left" vertical="center" textRotation="0" wrapText="1" indent="1"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0.249977111117893"/>
        <name val="Century Gothic"/>
        <family val="1"/>
        <scheme val="none"/>
      </font>
      <alignment horizontal="center" vertical="center" textRotation="0" wrapText="1" indent="0" justifyLastLine="0" shrinkToFit="0" readingOrder="0"/>
    </dxf>
    <dxf>
      <border outline="0">
        <bottom style="medium">
          <color theme="3" tint="-0.249977111117893"/>
        </bottom>
      </border>
    </dxf>
    <dxf>
      <font>
        <b val="0"/>
        <i val="0"/>
        <strike val="0"/>
        <condense val="0"/>
        <extend val="0"/>
        <outline val="0"/>
        <shadow val="0"/>
        <u val="none"/>
        <vertAlign val="baseline"/>
        <sz val="12"/>
        <color theme="1" tint="0.249977111117893"/>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s>
  <tableStyles count="0" defaultTableStyle="TableStyleMedium9" defaultPivotStyle="PivotStyleMedium4"/>
  <colors>
    <mruColors>
      <color rgb="FFEAEEF3"/>
      <color rgb="FF03C15A"/>
      <color rgb="FFF7F9FB"/>
      <color rgb="FFF08583"/>
      <color rgb="FFC1D6FB"/>
      <color rgb="FFD1EEFF"/>
      <color rgb="FF007134"/>
      <color rgb="FFADC006"/>
      <color rgb="FFB3E481"/>
      <color rgb="FFA2D0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000">
                <a:latin typeface="Century Gothic" panose="020B0502020202020204" pitchFamily="34" charset="0"/>
              </a:rPr>
              <a:t>Total Hours Worked per</a:t>
            </a:r>
            <a:r>
              <a:rPr lang="en-US" sz="2000" baseline="0">
                <a:latin typeface="Century Gothic" panose="020B0502020202020204" pitchFamily="34" charset="0"/>
              </a:rPr>
              <a:t> Employee by Week</a:t>
            </a:r>
            <a:endParaRPr lang="en-US" sz="2000">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'Workload Summary'!$C$3</c:f>
              <c:strCache>
                <c:ptCount val="1"/>
                <c:pt idx="0">
                  <c:v>Week 1</c:v>
                </c:pt>
              </c:strCache>
            </c:strRef>
          </c:tx>
          <c:spPr>
            <a:solidFill>
              <a:schemeClr val="accent1"/>
            </a:solidFill>
            <a:ln>
              <a:noFill/>
            </a:ln>
            <a:effectLst/>
          </c:spPr>
          <c:invertIfNegative val="0"/>
          <c:cat>
            <c:strRef>
              <c:f>'Workload Summary'!$B$4:$B$19</c:f>
              <c:strCache>
                <c:ptCount val="5"/>
                <c:pt idx="0">
                  <c:v>Employee 1</c:v>
                </c:pt>
                <c:pt idx="1">
                  <c:v>Employee 2</c:v>
                </c:pt>
                <c:pt idx="2">
                  <c:v>Employee 3</c:v>
                </c:pt>
                <c:pt idx="3">
                  <c:v>Employee 4</c:v>
                </c:pt>
                <c:pt idx="4">
                  <c:v>Employee 5</c:v>
                </c:pt>
              </c:strCache>
            </c:strRef>
          </c:cat>
          <c:val>
            <c:numRef>
              <c:f>'Workload Summary'!$C$4:$C$19</c:f>
              <c:numCache>
                <c:formatCode>General</c:formatCode>
                <c:ptCount val="16"/>
                <c:pt idx="0">
                  <c:v>40</c:v>
                </c:pt>
                <c:pt idx="1">
                  <c:v>25</c:v>
                </c:pt>
                <c:pt idx="2">
                  <c:v>30</c:v>
                </c:pt>
                <c:pt idx="3">
                  <c:v>40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F137-6E47-8FFF-0BD9694BC9A4}"/>
            </c:ext>
          </c:extLst>
        </c:ser>
        <c:ser>
          <c:idx val="1"/>
          <c:order val="1"/>
          <c:tx>
            <c:strRef>
              <c:f>'Workload Summary'!$D$3</c:f>
              <c:strCache>
                <c:ptCount val="1"/>
                <c:pt idx="0">
                  <c:v>Week 2</c:v>
                </c:pt>
              </c:strCache>
            </c:strRef>
          </c:tx>
          <c:spPr>
            <a:solidFill>
              <a:schemeClr val="accent2"/>
            </a:solidFill>
            <a:ln>
              <a:noFill/>
            </a:ln>
            <a:effectLst/>
          </c:spPr>
          <c:invertIfNegative val="0"/>
          <c:cat>
            <c:strRef>
              <c:f>'Workload Summary'!$B$4:$B$19</c:f>
              <c:strCache>
                <c:ptCount val="5"/>
                <c:pt idx="0">
                  <c:v>Employee 1</c:v>
                </c:pt>
                <c:pt idx="1">
                  <c:v>Employee 2</c:v>
                </c:pt>
                <c:pt idx="2">
                  <c:v>Employee 3</c:v>
                </c:pt>
                <c:pt idx="3">
                  <c:v>Employee 4</c:v>
                </c:pt>
                <c:pt idx="4">
                  <c:v>Employee 5</c:v>
                </c:pt>
              </c:strCache>
            </c:strRef>
          </c:cat>
          <c:val>
            <c:numRef>
              <c:f>'Workload Summary'!$D$4:$D$19</c:f>
              <c:numCache>
                <c:formatCode>General</c:formatCode>
                <c:ptCount val="16"/>
                <c:pt idx="0">
                  <c:v>40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F137-6E47-8FFF-0BD9694BC9A4}"/>
            </c:ext>
          </c:extLst>
        </c:ser>
        <c:ser>
          <c:idx val="2"/>
          <c:order val="2"/>
          <c:tx>
            <c:strRef>
              <c:f>'Workload Summary'!$E$3</c:f>
              <c:strCache>
                <c:ptCount val="1"/>
                <c:pt idx="0">
                  <c:v>Week 3</c:v>
                </c:pt>
              </c:strCache>
            </c:strRef>
          </c:tx>
          <c:spPr>
            <a:solidFill>
              <a:schemeClr val="accent3"/>
            </a:solidFill>
            <a:ln>
              <a:noFill/>
            </a:ln>
            <a:effectLst/>
          </c:spPr>
          <c:invertIfNegative val="0"/>
          <c:cat>
            <c:strRef>
              <c:f>'Workload Summary'!$B$4:$B$19</c:f>
              <c:strCache>
                <c:ptCount val="5"/>
                <c:pt idx="0">
                  <c:v>Employee 1</c:v>
                </c:pt>
                <c:pt idx="1">
                  <c:v>Employee 2</c:v>
                </c:pt>
                <c:pt idx="2">
                  <c:v>Employee 3</c:v>
                </c:pt>
                <c:pt idx="3">
                  <c:v>Employee 4</c:v>
                </c:pt>
                <c:pt idx="4">
                  <c:v>Employee 5</c:v>
                </c:pt>
              </c:strCache>
            </c:strRef>
          </c:cat>
          <c:val>
            <c:numRef>
              <c:f>'Workload Summary'!$E$4:$E$19</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F137-6E47-8FFF-0BD9694BC9A4}"/>
            </c:ext>
          </c:extLst>
        </c:ser>
        <c:ser>
          <c:idx val="3"/>
          <c:order val="3"/>
          <c:tx>
            <c:strRef>
              <c:f>'Workload Summary'!$F$3</c:f>
              <c:strCache>
                <c:ptCount val="1"/>
                <c:pt idx="0">
                  <c:v>Week 4</c:v>
                </c:pt>
              </c:strCache>
            </c:strRef>
          </c:tx>
          <c:spPr>
            <a:solidFill>
              <a:schemeClr val="accent4"/>
            </a:solidFill>
            <a:ln>
              <a:noFill/>
            </a:ln>
            <a:effectLst/>
          </c:spPr>
          <c:invertIfNegative val="0"/>
          <c:cat>
            <c:strRef>
              <c:f>'Workload Summary'!$B$4:$B$19</c:f>
              <c:strCache>
                <c:ptCount val="5"/>
                <c:pt idx="0">
                  <c:v>Employee 1</c:v>
                </c:pt>
                <c:pt idx="1">
                  <c:v>Employee 2</c:v>
                </c:pt>
                <c:pt idx="2">
                  <c:v>Employee 3</c:v>
                </c:pt>
                <c:pt idx="3">
                  <c:v>Employee 4</c:v>
                </c:pt>
                <c:pt idx="4">
                  <c:v>Employee 5</c:v>
                </c:pt>
              </c:strCache>
            </c:strRef>
          </c:cat>
          <c:val>
            <c:numRef>
              <c:f>'Workload Summary'!$F$4:$F$19</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F137-6E47-8FFF-0BD9694BC9A4}"/>
            </c:ext>
          </c:extLst>
        </c:ser>
        <c:dLbls>
          <c:showLegendKey val="0"/>
          <c:showVal val="0"/>
          <c:showCatName val="0"/>
          <c:showSerName val="0"/>
          <c:showPercent val="0"/>
          <c:showBubbleSize val="0"/>
        </c:dLbls>
        <c:gapWidth val="182"/>
        <c:axId val="654695872"/>
        <c:axId val="367431728"/>
      </c:barChart>
      <c:catAx>
        <c:axId val="6546958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7431728"/>
        <c:crosses val="autoZero"/>
        <c:auto val="1"/>
        <c:lblAlgn val="ctr"/>
        <c:lblOffset val="100"/>
        <c:noMultiLvlLbl val="0"/>
      </c:catAx>
      <c:valAx>
        <c:axId val="3674317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Century Gothic" panose="020B0502020202020204" pitchFamily="34" charset="0"/>
                    <a:ea typeface="+mn-ea"/>
                    <a:cs typeface="+mn-cs"/>
                  </a:defRPr>
                </a:pPr>
                <a:r>
                  <a:rPr lang="en-US" sz="1200" b="1">
                    <a:latin typeface="Century Gothic" panose="020B0502020202020204" pitchFamily="34" charset="0"/>
                  </a:rPr>
                  <a:t>Hours Worked</a:t>
                </a:r>
              </a:p>
            </c:rich>
          </c:tx>
          <c:layout>
            <c:manualLayout>
              <c:xMode val="edge"/>
              <c:yMode val="edge"/>
              <c:x val="0.4075022709117882"/>
              <c:y val="0.94314654555327915"/>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54695872"/>
        <c:crosses val="autoZero"/>
        <c:crossBetween val="between"/>
      </c:valAx>
      <c:spPr>
        <a:noFill/>
        <a:ln>
          <a:noFill/>
        </a:ln>
        <a:effectLst/>
      </c:spPr>
    </c:plotArea>
    <c:legend>
      <c:legendPos val="r"/>
      <c:layout>
        <c:manualLayout>
          <c:xMode val="edge"/>
          <c:yMode val="edge"/>
          <c:x val="0.91622385027958464"/>
          <c:y val="0.3441060400365315"/>
          <c:w val="7.1022526532009592E-2"/>
          <c:h val="0.34711070520573639"/>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_xlchart.v1.2</cx:f>
      </cx:numDim>
    </cx:data>
    <cx:data id="1">
      <cx:strDim type="cat">
        <cx:f>_xlchart.v1.0</cx:f>
      </cx:strDim>
      <cx:numDim type="val">
        <cx:f>_xlchart.v1.4</cx:f>
      </cx:numDim>
    </cx:data>
  </cx:chartData>
  <cx:chart>
    <cx:title pos="t" align="ctr" overlay="0">
      <cx:tx>
        <cx:txData>
          <cx:v>Workload Capacity by Employee</cx:v>
        </cx:txData>
      </cx:tx>
      <cx:txPr>
        <a:bodyPr spcFirstLastPara="1" vertOverflow="ellipsis" horzOverflow="overflow" wrap="square" lIns="0" tIns="0" rIns="0" bIns="0" anchor="ctr" anchorCtr="1"/>
        <a:lstStyle/>
        <a:p>
          <a:pPr algn="ctr" rtl="0">
            <a:defRPr sz="2000">
              <a:latin typeface="Century Gothic" panose="020B0502020202020204" pitchFamily="34" charset="0"/>
              <a:ea typeface="Century Gothic" panose="020B0502020202020204" pitchFamily="34" charset="0"/>
              <a:cs typeface="Century Gothic" panose="020B0502020202020204" pitchFamily="34" charset="0"/>
            </a:defRPr>
          </a:pPr>
          <a:r>
            <a:rPr lang="en-US" sz="2000" b="0" i="0" u="none" strike="noStrike" baseline="0">
              <a:solidFill>
                <a:sysClr val="windowText" lastClr="000000">
                  <a:lumMod val="65000"/>
                  <a:lumOff val="35000"/>
                </a:sysClr>
              </a:solidFill>
              <a:latin typeface="Century Gothic" panose="020B0502020202020204" pitchFamily="34" charset="0"/>
            </a:rPr>
            <a:t>Workload Capacity by Employee</a:t>
          </a:r>
        </a:p>
      </cx:txPr>
    </cx:title>
    <cx:plotArea>
      <cx:plotAreaRegion>
        <cx:plotSurface>
          <cx:spPr>
            <a:noFill/>
            <a:ln>
              <a:solidFill>
                <a:schemeClr val="accent4">
                  <a:lumMod val="75000"/>
                </a:schemeClr>
              </a:solidFill>
            </a:ln>
          </cx:spPr>
        </cx:plotSurface>
        <cx:series layoutId="clusteredColumn" uniqueId="{FD4D96D1-C0E5-1D47-BC34-F9A805E05241}" formatIdx="0">
          <cx:tx>
            <cx:txData>
              <cx:f>_xlchart.v1.1</cx:f>
              <cx:v>Monthly Total</cx:v>
            </cx:txData>
          </cx:tx>
          <cx:dataPt idx="0">
            <cx:spPr>
              <a:solidFill>
                <a:srgbClr val="70AD47">
                  <a:lumMod val="50000"/>
                </a:srgbClr>
              </a:solidFill>
            </cx:spPr>
          </cx:dataPt>
          <cx:dataPt idx="1">
            <cx:spPr>
              <a:solidFill>
                <a:srgbClr val="4472C4">
                  <a:lumMod val="75000"/>
                </a:srgbClr>
              </a:solidFill>
            </cx:spPr>
          </cx:dataPt>
          <cx:dataPt idx="2">
            <cx:spPr>
              <a:solidFill>
                <a:srgbClr val="FFC000">
                  <a:lumMod val="75000"/>
                </a:srgbClr>
              </a:solidFill>
            </cx:spPr>
          </cx:dataPt>
          <cx:dataPt idx="3">
            <cx:spPr>
              <a:solidFill>
                <a:srgbClr val="ED7D31">
                  <a:lumMod val="75000"/>
                </a:srgbClr>
              </a:solidFill>
              <a:ln>
                <a:noFill/>
              </a:ln>
            </cx:spPr>
          </cx:dataPt>
          <cx:dataLabels pos="outEnd">
            <cx:visibility seriesName="0" categoryName="0" value="1"/>
          </cx:dataLabels>
          <cx:dataId val="0"/>
          <cx:layoutPr>
            <cx:aggregation/>
          </cx:layoutPr>
          <cx:axisId val="1"/>
        </cx:series>
        <cx:series layoutId="paretoLine" ownerIdx="0" uniqueId="{975C8CDD-7B49-084C-AE58-F34BD7AA2799}" formatIdx="1">
          <cx:spPr>
            <a:ln>
              <a:solidFill>
                <a:srgbClr val="C00000"/>
              </a:solidFill>
            </a:ln>
          </cx:spPr>
          <cx:axisId val="2"/>
        </cx:series>
        <cx:series layoutId="clusteredColumn" hidden="1" uniqueId="{5F71A639-97C8-F842-ABCB-06948502A3C6}" formatIdx="2">
          <cx:tx>
            <cx:txData>
              <cx:f>_xlchart.v1.3</cx:f>
              <cx:v>Monthly Capacity</cx:v>
            </cx:txData>
          </cx:tx>
          <cx:dataLabels/>
          <cx:dataId val="1"/>
          <cx:layoutPr>
            <cx:aggregation/>
          </cx:layoutPr>
          <cx:axisId val="1"/>
        </cx:series>
        <cx:series layoutId="paretoLine" ownerIdx="2" uniqueId="{EFEAF010-3095-214C-8C29-B79BDA11CD4F}" formatIdx="3">
          <cx:axisId val="2"/>
        </cx:series>
      </cx:plotAreaRegion>
      <cx:axis id="0">
        <cx:catScaling gapWidth="0"/>
        <cx:tickLabels/>
        <cx:txPr>
          <a:bodyPr spcFirstLastPara="1" vertOverflow="ellipsis" horzOverflow="overflow" wrap="square" lIns="0" tIns="0" rIns="0" bIns="0" anchor="ctr" anchorCtr="1"/>
          <a:lstStyle/>
          <a:p>
            <a:pPr algn="ctr" rtl="0">
              <a:defRPr b="1">
                <a:latin typeface="Century Gothic" panose="020B0502020202020204" pitchFamily="34" charset="0"/>
                <a:ea typeface="Century Gothic" panose="020B0502020202020204" pitchFamily="34" charset="0"/>
                <a:cs typeface="Century Gothic" panose="020B0502020202020204" pitchFamily="34" charset="0"/>
              </a:defRPr>
            </a:pPr>
            <a:endParaRPr lang="en-US" sz="900" b="1" i="0" u="none" strike="noStrike" baseline="0">
              <a:solidFill>
                <a:sysClr val="windowText" lastClr="000000">
                  <a:lumMod val="65000"/>
                  <a:lumOff val="35000"/>
                </a:sysClr>
              </a:solidFill>
              <a:latin typeface="Century Gothic" panose="020B0502020202020204" pitchFamily="34" charset="0"/>
            </a:endParaRPr>
          </a:p>
        </cx:txPr>
      </cx:axis>
      <cx:axis id="1">
        <cx:valScaling/>
        <cx:majorGridlines/>
        <cx:tickLabels/>
        <cx:txPr>
          <a:bodyPr spcFirstLastPara="1" vertOverflow="ellipsis" horzOverflow="overflow" wrap="square" lIns="0" tIns="0" rIns="0" bIns="0" anchor="ctr" anchorCtr="1"/>
          <a:lstStyle/>
          <a:p>
            <a:pPr algn="ctr" rtl="0">
              <a:defRPr b="1">
                <a:latin typeface="Century Gothic" panose="020B0502020202020204" pitchFamily="34" charset="0"/>
                <a:ea typeface="Century Gothic" panose="020B0502020202020204" pitchFamily="34" charset="0"/>
                <a:cs typeface="Century Gothic" panose="020B0502020202020204" pitchFamily="34" charset="0"/>
              </a:defRPr>
            </a:pPr>
            <a:endParaRPr lang="en-US" sz="900" b="1" i="0" u="none" strike="noStrike" baseline="0">
              <a:solidFill>
                <a:sysClr val="windowText" lastClr="000000">
                  <a:lumMod val="65000"/>
                  <a:lumOff val="35000"/>
                </a:sysClr>
              </a:solidFill>
              <a:latin typeface="Century Gothic" panose="020B0502020202020204" pitchFamily="34" charset="0"/>
            </a:endParaRPr>
          </a:p>
        </cx:txPr>
      </cx:axis>
      <cx:axis id="2">
        <cx:valScaling max="1" min="0"/>
        <cx:units unit="percentage"/>
        <cx:tickLabels/>
        <cx:txPr>
          <a:bodyPr spcFirstLastPara="1" vertOverflow="ellipsis" horzOverflow="overflow" wrap="square" lIns="0" tIns="0" rIns="0" bIns="0" anchor="ctr" anchorCtr="1"/>
          <a:lstStyle/>
          <a:p>
            <a:pPr algn="ctr" rtl="0">
              <a:defRPr b="1">
                <a:latin typeface="Century Gothic" panose="020B0502020202020204" pitchFamily="34" charset="0"/>
                <a:ea typeface="Century Gothic" panose="020B0502020202020204" pitchFamily="34" charset="0"/>
                <a:cs typeface="Century Gothic" panose="020B0502020202020204" pitchFamily="34" charset="0"/>
              </a:defRPr>
            </a:pPr>
            <a:endParaRPr lang="en-US" sz="900" b="1" i="0" u="none" strike="noStrike" baseline="0">
              <a:solidFill>
                <a:sysClr val="windowText" lastClr="000000">
                  <a:lumMod val="65000"/>
                  <a:lumOff val="35000"/>
                </a:sysClr>
              </a:solidFill>
              <a:latin typeface="Century Gothic" panose="020B0502020202020204" pitchFamily="34" charset="0"/>
            </a:endParaRPr>
          </a:p>
        </cx:txPr>
      </cx:axis>
    </cx:plotArea>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2412&amp;utm_source=template-excel&amp;utm_medium=content&amp;utm_campaign=Workload+Analysis-excel-12412&amp;lpa=Workload+Analysis+excel+12412" TargetMode="External"/><Relationship Id="rId4"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196850</xdr:colOff>
      <xdr:row>0</xdr:row>
      <xdr:rowOff>3109691</xdr:rowOff>
    </xdr:to>
    <xdr:pic>
      <xdr:nvPicPr>
        <xdr:cNvPr id="3" name="Picture 2">
          <a:hlinkClick xmlns:r="http://schemas.openxmlformats.org/officeDocument/2006/relationships" r:id="rId1"/>
          <a:extLst>
            <a:ext uri="{FF2B5EF4-FFF2-40B4-BE49-F238E27FC236}">
              <a16:creationId xmlns:a16="http://schemas.microsoft.com/office/drawing/2014/main" id="{0D5CD4AF-67D5-2DE1-A886-F6BB3B58ED6A}"/>
            </a:ext>
          </a:extLst>
        </xdr:cNvPr>
        <xdr:cNvPicPr>
          <a:picLocks noChangeAspect="1"/>
        </xdr:cNvPicPr>
      </xdr:nvPicPr>
      <xdr:blipFill>
        <a:blip xmlns:r="http://schemas.openxmlformats.org/officeDocument/2006/relationships" r:embed="rId2"/>
        <a:stretch>
          <a:fillRect/>
        </a:stretch>
      </xdr:blipFill>
      <xdr:spPr>
        <a:xfrm>
          <a:off x="0" y="0"/>
          <a:ext cx="12458700" cy="3109691"/>
        </a:xfrm>
        <a:prstGeom prst="rect">
          <a:avLst/>
        </a:prstGeom>
      </xdr:spPr>
    </xdr:pic>
    <xdr:clientData/>
  </xdr:twoCellAnchor>
  <xdr:twoCellAnchor>
    <xdr:from>
      <xdr:col>1</xdr:col>
      <xdr:colOff>142875</xdr:colOff>
      <xdr:row>2</xdr:row>
      <xdr:rowOff>142875</xdr:rowOff>
    </xdr:from>
    <xdr:to>
      <xdr:col>7</xdr:col>
      <xdr:colOff>0</xdr:colOff>
      <xdr:row>2</xdr:row>
      <xdr:rowOff>5127625</xdr:rowOff>
    </xdr:to>
    <xdr:graphicFrame macro="">
      <xdr:nvGraphicFramePr>
        <xdr:cNvPr id="4" name="Chart 3">
          <a:extLst>
            <a:ext uri="{FF2B5EF4-FFF2-40B4-BE49-F238E27FC236}">
              <a16:creationId xmlns:a16="http://schemas.microsoft.com/office/drawing/2014/main" id="{0A92C555-4E46-CD48-B070-DE7D654F9B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111125</xdr:colOff>
      <xdr:row>1</xdr:row>
      <xdr:rowOff>682625</xdr:rowOff>
    </xdr:from>
    <xdr:to>
      <xdr:col>14</xdr:col>
      <xdr:colOff>1793875</xdr:colOff>
      <xdr:row>3</xdr:row>
      <xdr:rowOff>317500</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B1134BDE-2521-DF46-A551-84749B544D3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3246100" y="3806825"/>
              <a:ext cx="7883525" cy="5559425"/>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53F65A-36AD-B342-8EE3-2F0FBE7CD910}" name="Sheet1" displayName="Sheet1" ref="B5:O37" totalsRowShown="0" headerRowDxfId="25" dataDxfId="23" headerRowBorderDxfId="24" tableBorderDxfId="22">
  <autoFilter ref="B5:O37" xr:uid="{FE53F65A-36AD-B342-8EE3-2F0FBE7CD910}"/>
  <tableColumns count="14">
    <tableColumn id="1" xr3:uid="{8C53255A-EDCF-7945-8C1D-7472C204CE6B}" name="Employee Name" dataDxfId="21"/>
    <tableColumn id="2" xr3:uid="{0CF677CA-33AB-3247-8AE7-4DF8649F415D}" name="Role" dataDxfId="20"/>
    <tableColumn id="3" xr3:uid="{D5D1B79E-BB5F-0B4E-B093-10F9E9D77A42}" name="Project / Team" dataDxfId="19"/>
    <tableColumn id="4" xr3:uid="{5DC44278-C2BA-5D48-BDCD-32757A958502}" name="Task Description" dataDxfId="18"/>
    <tableColumn id="5" xr3:uid="{7539206B-8B3F-5544-946E-E9278E94D901}" name="Week Start Date" dataDxfId="17"/>
    <tableColumn id="6" xr3:uid="{77C9F02C-71D7-884E-BC91-F1F674F73411}" name="Week End Date" dataDxfId="16"/>
    <tableColumn id="7" xr3:uid="{9B132F86-5F24-294F-8DFB-C5601C579B15}" name="Duration (in days)" dataDxfId="15">
      <calculatedColumnFormula>G6 - F6</calculatedColumnFormula>
    </tableColumn>
    <tableColumn id="8" xr3:uid="{9E565798-29EA-9F48-B591-26012560270E}" name="Hours per Day" dataDxfId="14"/>
    <tableColumn id="9" xr3:uid="{5DB5C772-AC9E-7245-AD12-613FAA5BC7D1}" name="Total Hours" dataDxfId="13">
      <calculatedColumnFormula>H6 * I6</calculatedColumnFormula>
    </tableColumn>
    <tableColumn id="10" xr3:uid="{0C660F81-4548-3F43-9CD3-AA8F14ED5F2B}" name="Weekly Capacity" dataDxfId="12"/>
    <tableColumn id="11" xr3:uid="{A32DEA2E-C756-414F-B546-B9D177FD7262}" name="Status" dataDxfId="11"/>
    <tableColumn id="12" xr3:uid="{F8C9ADE6-2302-F746-BBCB-8C91E1C61246}" name="Priority" dataDxfId="10"/>
    <tableColumn id="13" xr3:uid="{5B08626B-5CE8-BC49-B680-26EAE993194D}" name="Overload Flag" dataDxfId="9">
      <calculatedColumnFormula>IF(K6 &lt; J6, "Yes", "No")</calculatedColumnFormula>
    </tableColumn>
    <tableColumn id="14" xr3:uid="{C942F207-32A2-4B44-8DC8-8AA4312A6D73}" name="Notes" dataDxfId="8"/>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12412&amp;utm_source=template-excel&amp;utm_medium=content&amp;utm_campaign=Workload+Analysis-excel-12412&amp;lpa=Workload+Analysis+excel+124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2E19E-8764-BC4F-B768-E51CC298AF9E}">
  <dimension ref="B1:O39"/>
  <sheetViews>
    <sheetView showGridLines="0" tabSelected="1" zoomScale="80" zoomScaleNormal="80" workbookViewId="0">
      <pane ySplit="1" topLeftCell="A2" activePane="bottomLeft" state="frozen"/>
      <selection pane="bottomLeft" activeCell="B44" sqref="B44"/>
    </sheetView>
  </sheetViews>
  <sheetFormatPr defaultColWidth="11" defaultRowHeight="15.75" x14ac:dyDescent="0.25"/>
  <cols>
    <col min="1" max="1" width="3.625" customWidth="1"/>
    <col min="2" max="2" width="36" customWidth="1"/>
    <col min="3" max="3" width="21.125" customWidth="1"/>
    <col min="4" max="4" width="20.875" customWidth="1"/>
    <col min="5" max="5" width="29.875" customWidth="1"/>
    <col min="6" max="6" width="19" customWidth="1"/>
    <col min="7" max="7" width="18.625" customWidth="1"/>
    <col min="8" max="9" width="11.625" customWidth="1"/>
    <col min="10" max="10" width="11.375" customWidth="1"/>
    <col min="11" max="11" width="15.625" customWidth="1"/>
    <col min="12" max="12" width="18.375" customWidth="1"/>
    <col min="13" max="13" width="18.5" customWidth="1"/>
    <col min="14" max="14" width="17.5" customWidth="1"/>
    <col min="15" max="15" width="33.375" customWidth="1"/>
    <col min="16" max="18" width="20.875" customWidth="1"/>
  </cols>
  <sheetData>
    <row r="1" spans="2:15" ht="246" customHeight="1" x14ac:dyDescent="0.25"/>
    <row r="2" spans="2:15" ht="57.95" customHeight="1" x14ac:dyDescent="0.25">
      <c r="B2" s="57" t="s">
        <v>5</v>
      </c>
    </row>
    <row r="3" spans="2:15" ht="408.95" customHeight="1" x14ac:dyDescent="0.25">
      <c r="B3" s="3"/>
    </row>
    <row r="4" spans="2:15" ht="33.950000000000003" customHeight="1" x14ac:dyDescent="0.25">
      <c r="B4" s="59" t="s">
        <v>47</v>
      </c>
    </row>
    <row r="5" spans="2:15" ht="45" customHeight="1" thickBot="1" x14ac:dyDescent="0.3">
      <c r="B5" s="8" t="s">
        <v>6</v>
      </c>
      <c r="C5" s="9" t="s">
        <v>7</v>
      </c>
      <c r="D5" s="9" t="s">
        <v>8</v>
      </c>
      <c r="E5" s="9" t="s">
        <v>9</v>
      </c>
      <c r="F5" s="10" t="s">
        <v>33</v>
      </c>
      <c r="G5" s="10" t="s">
        <v>34</v>
      </c>
      <c r="H5" s="10" t="s">
        <v>10</v>
      </c>
      <c r="I5" s="10" t="s">
        <v>11</v>
      </c>
      <c r="J5" s="10" t="s">
        <v>12</v>
      </c>
      <c r="K5" s="10" t="s">
        <v>13</v>
      </c>
      <c r="L5" s="10" t="s">
        <v>14</v>
      </c>
      <c r="M5" s="10" t="s">
        <v>15</v>
      </c>
      <c r="N5" s="10" t="s">
        <v>16</v>
      </c>
      <c r="O5" s="11" t="s">
        <v>17</v>
      </c>
    </row>
    <row r="6" spans="2:15" ht="24" customHeight="1" x14ac:dyDescent="0.25">
      <c r="B6" s="34" t="s">
        <v>28</v>
      </c>
      <c r="C6" s="35"/>
      <c r="D6" s="35" t="s">
        <v>45</v>
      </c>
      <c r="E6" s="35" t="s">
        <v>39</v>
      </c>
      <c r="F6" s="36">
        <v>45838</v>
      </c>
      <c r="G6" s="36">
        <v>45843</v>
      </c>
      <c r="H6" s="29">
        <f>G6 - F6</f>
        <v>5</v>
      </c>
      <c r="I6" s="37">
        <v>8</v>
      </c>
      <c r="J6" s="29">
        <f>H6 * I6</f>
        <v>40</v>
      </c>
      <c r="K6" s="37">
        <v>40</v>
      </c>
      <c r="L6" s="37" t="s">
        <v>1</v>
      </c>
      <c r="M6" s="37" t="s">
        <v>19</v>
      </c>
      <c r="N6" s="29" t="str">
        <f>IF(K6 &lt; J6, "Yes", "No")</f>
        <v>No</v>
      </c>
      <c r="O6" s="38"/>
    </row>
    <row r="7" spans="2:15" ht="24" customHeight="1" x14ac:dyDescent="0.25">
      <c r="B7" s="12" t="s">
        <v>29</v>
      </c>
      <c r="C7" s="13"/>
      <c r="D7" s="13" t="s">
        <v>46</v>
      </c>
      <c r="E7" s="13" t="s">
        <v>40</v>
      </c>
      <c r="F7" s="58">
        <v>45838</v>
      </c>
      <c r="G7" s="58">
        <v>45843</v>
      </c>
      <c r="H7" s="29">
        <f t="shared" ref="H7:H37" si="0">G7 - F7</f>
        <v>5</v>
      </c>
      <c r="I7" s="15">
        <v>5</v>
      </c>
      <c r="J7" s="29">
        <f t="shared" ref="J7:J37" si="1">H7 * I7</f>
        <v>25</v>
      </c>
      <c r="K7" s="15">
        <v>30</v>
      </c>
      <c r="L7" s="15" t="s">
        <v>3</v>
      </c>
      <c r="M7" s="15" t="s">
        <v>20</v>
      </c>
      <c r="N7" s="29" t="str">
        <f t="shared" ref="N7:N37" si="2">IF(K7 &lt; J7, "Yes", "No")</f>
        <v>No</v>
      </c>
      <c r="O7" s="20"/>
    </row>
    <row r="8" spans="2:15" ht="24" customHeight="1" x14ac:dyDescent="0.25">
      <c r="B8" s="23" t="s">
        <v>30</v>
      </c>
      <c r="C8" s="24"/>
      <c r="D8" s="24" t="s">
        <v>45</v>
      </c>
      <c r="E8" s="24" t="s">
        <v>41</v>
      </c>
      <c r="F8" s="36">
        <v>45838</v>
      </c>
      <c r="G8" s="36">
        <v>45843</v>
      </c>
      <c r="H8" s="29">
        <f t="shared" si="0"/>
        <v>5</v>
      </c>
      <c r="I8" s="26">
        <v>6</v>
      </c>
      <c r="J8" s="29">
        <f t="shared" si="1"/>
        <v>30</v>
      </c>
      <c r="K8" s="26">
        <v>15</v>
      </c>
      <c r="L8" s="26" t="s">
        <v>1</v>
      </c>
      <c r="M8" s="27" t="s">
        <v>21</v>
      </c>
      <c r="N8" s="29" t="str">
        <f t="shared" si="2"/>
        <v>Yes</v>
      </c>
      <c r="O8" s="28"/>
    </row>
    <row r="9" spans="2:15" ht="24" customHeight="1" x14ac:dyDescent="0.25">
      <c r="B9" s="12" t="s">
        <v>31</v>
      </c>
      <c r="C9" s="13"/>
      <c r="D9" s="13" t="s">
        <v>46</v>
      </c>
      <c r="E9" s="13" t="s">
        <v>42</v>
      </c>
      <c r="F9" s="58">
        <v>45838</v>
      </c>
      <c r="G9" s="58">
        <v>45843</v>
      </c>
      <c r="H9" s="29">
        <f t="shared" si="0"/>
        <v>5</v>
      </c>
      <c r="I9" s="15">
        <v>8</v>
      </c>
      <c r="J9" s="29">
        <f t="shared" si="1"/>
        <v>40</v>
      </c>
      <c r="K9" s="15">
        <v>40</v>
      </c>
      <c r="L9" s="15"/>
      <c r="M9" s="15"/>
      <c r="N9" s="29" t="str">
        <f t="shared" si="2"/>
        <v>No</v>
      </c>
      <c r="O9" s="20"/>
    </row>
    <row r="10" spans="2:15" ht="24" customHeight="1" x14ac:dyDescent="0.25">
      <c r="B10" s="23" t="s">
        <v>30</v>
      </c>
      <c r="C10" s="24"/>
      <c r="D10" s="24" t="s">
        <v>46</v>
      </c>
      <c r="E10" s="24" t="s">
        <v>43</v>
      </c>
      <c r="F10" s="25"/>
      <c r="G10" s="25"/>
      <c r="H10" s="29">
        <f t="shared" si="0"/>
        <v>0</v>
      </c>
      <c r="I10" s="26"/>
      <c r="J10" s="29">
        <f t="shared" si="1"/>
        <v>0</v>
      </c>
      <c r="K10" s="26"/>
      <c r="L10" s="26"/>
      <c r="M10" s="26"/>
      <c r="N10" s="29" t="str">
        <f t="shared" si="2"/>
        <v>No</v>
      </c>
      <c r="O10" s="28"/>
    </row>
    <row r="11" spans="2:15" ht="24" customHeight="1" x14ac:dyDescent="0.25">
      <c r="B11" s="12" t="s">
        <v>28</v>
      </c>
      <c r="C11" s="13"/>
      <c r="D11" s="13" t="s">
        <v>45</v>
      </c>
      <c r="E11" s="13" t="s">
        <v>44</v>
      </c>
      <c r="F11" s="14">
        <v>45845</v>
      </c>
      <c r="G11" s="14">
        <v>45850</v>
      </c>
      <c r="H11" s="29">
        <f t="shared" si="0"/>
        <v>5</v>
      </c>
      <c r="I11" s="15">
        <v>8</v>
      </c>
      <c r="J11" s="29">
        <f t="shared" si="1"/>
        <v>40</v>
      </c>
      <c r="K11" s="15">
        <v>38</v>
      </c>
      <c r="L11" s="15" t="s">
        <v>4</v>
      </c>
      <c r="M11" s="15" t="s">
        <v>21</v>
      </c>
      <c r="N11" s="29" t="str">
        <f t="shared" si="2"/>
        <v>Yes</v>
      </c>
      <c r="O11" s="20"/>
    </row>
    <row r="12" spans="2:15" ht="24" customHeight="1" x14ac:dyDescent="0.25">
      <c r="B12" s="23"/>
      <c r="C12" s="24"/>
      <c r="D12" s="24"/>
      <c r="E12" s="24"/>
      <c r="F12" s="25"/>
      <c r="G12" s="25"/>
      <c r="H12" s="29">
        <f t="shared" ref="H12:H29" si="3">G12 - F12</f>
        <v>0</v>
      </c>
      <c r="I12" s="26"/>
      <c r="J12" s="29">
        <f t="shared" ref="J12:J29" si="4">H12 * I12</f>
        <v>0</v>
      </c>
      <c r="K12" s="26"/>
      <c r="L12" s="26"/>
      <c r="M12" s="26"/>
      <c r="N12" s="29" t="str">
        <f t="shared" si="2"/>
        <v>No</v>
      </c>
      <c r="O12" s="28"/>
    </row>
    <row r="13" spans="2:15" ht="24" customHeight="1" x14ac:dyDescent="0.25">
      <c r="B13" s="12"/>
      <c r="C13" s="13"/>
      <c r="D13" s="13"/>
      <c r="E13" s="13"/>
      <c r="F13" s="14"/>
      <c r="G13" s="14"/>
      <c r="H13" s="29">
        <f t="shared" si="3"/>
        <v>0</v>
      </c>
      <c r="I13" s="15"/>
      <c r="J13" s="29">
        <f t="shared" si="4"/>
        <v>0</v>
      </c>
      <c r="K13" s="15"/>
      <c r="L13" s="15"/>
      <c r="M13" s="15"/>
      <c r="N13" s="29" t="str">
        <f t="shared" si="2"/>
        <v>No</v>
      </c>
      <c r="O13" s="20"/>
    </row>
    <row r="14" spans="2:15" ht="24" customHeight="1" x14ac:dyDescent="0.25">
      <c r="B14" s="23"/>
      <c r="C14" s="24"/>
      <c r="D14" s="24"/>
      <c r="E14" s="24"/>
      <c r="F14" s="25"/>
      <c r="G14" s="25"/>
      <c r="H14" s="29">
        <f t="shared" si="3"/>
        <v>0</v>
      </c>
      <c r="I14" s="26"/>
      <c r="J14" s="29">
        <f t="shared" si="4"/>
        <v>0</v>
      </c>
      <c r="K14" s="26"/>
      <c r="L14" s="26"/>
      <c r="M14" s="26"/>
      <c r="N14" s="29" t="str">
        <f t="shared" si="2"/>
        <v>No</v>
      </c>
      <c r="O14" s="28"/>
    </row>
    <row r="15" spans="2:15" ht="24" customHeight="1" x14ac:dyDescent="0.25">
      <c r="B15" s="12"/>
      <c r="C15" s="13"/>
      <c r="D15" s="13"/>
      <c r="E15" s="13"/>
      <c r="F15" s="14"/>
      <c r="G15" s="14"/>
      <c r="H15" s="29">
        <f t="shared" si="3"/>
        <v>0</v>
      </c>
      <c r="I15" s="15"/>
      <c r="J15" s="29">
        <f t="shared" si="4"/>
        <v>0</v>
      </c>
      <c r="K15" s="15"/>
      <c r="L15" s="15"/>
      <c r="M15" s="15"/>
      <c r="N15" s="29" t="str">
        <f t="shared" si="2"/>
        <v>No</v>
      </c>
      <c r="O15" s="20"/>
    </row>
    <row r="16" spans="2:15" ht="24" customHeight="1" x14ac:dyDescent="0.25">
      <c r="B16" s="23"/>
      <c r="C16" s="24"/>
      <c r="D16" s="24"/>
      <c r="E16" s="24"/>
      <c r="F16" s="25"/>
      <c r="G16" s="25"/>
      <c r="H16" s="29">
        <f t="shared" si="3"/>
        <v>0</v>
      </c>
      <c r="I16" s="26"/>
      <c r="J16" s="29">
        <f t="shared" si="4"/>
        <v>0</v>
      </c>
      <c r="K16" s="26"/>
      <c r="L16" s="26"/>
      <c r="M16" s="26"/>
      <c r="N16" s="29" t="str">
        <f t="shared" si="2"/>
        <v>No</v>
      </c>
      <c r="O16" s="28"/>
    </row>
    <row r="17" spans="2:15" ht="24" customHeight="1" x14ac:dyDescent="0.25">
      <c r="B17" s="12"/>
      <c r="C17" s="13"/>
      <c r="D17" s="13"/>
      <c r="E17" s="13"/>
      <c r="F17" s="14"/>
      <c r="G17" s="14"/>
      <c r="H17" s="29">
        <f t="shared" si="3"/>
        <v>0</v>
      </c>
      <c r="I17" s="15"/>
      <c r="J17" s="29">
        <f t="shared" si="4"/>
        <v>0</v>
      </c>
      <c r="K17" s="15"/>
      <c r="L17" s="15"/>
      <c r="M17" s="15"/>
      <c r="N17" s="29" t="str">
        <f t="shared" si="2"/>
        <v>No</v>
      </c>
      <c r="O17" s="20"/>
    </row>
    <row r="18" spans="2:15" ht="24" customHeight="1" x14ac:dyDescent="0.25">
      <c r="B18" s="23"/>
      <c r="C18" s="24"/>
      <c r="D18" s="24"/>
      <c r="E18" s="24"/>
      <c r="F18" s="25"/>
      <c r="G18" s="25"/>
      <c r="H18" s="29">
        <f t="shared" ref="H18:H27" si="5">G18 - F18</f>
        <v>0</v>
      </c>
      <c r="I18" s="26"/>
      <c r="J18" s="29">
        <f t="shared" ref="J18:J27" si="6">H18 * I18</f>
        <v>0</v>
      </c>
      <c r="K18" s="26"/>
      <c r="L18" s="26"/>
      <c r="M18" s="26"/>
      <c r="N18" s="29" t="str">
        <f t="shared" si="2"/>
        <v>No</v>
      </c>
      <c r="O18" s="28"/>
    </row>
    <row r="19" spans="2:15" ht="24" customHeight="1" x14ac:dyDescent="0.25">
      <c r="B19" s="12"/>
      <c r="C19" s="13"/>
      <c r="D19" s="13"/>
      <c r="E19" s="13"/>
      <c r="F19" s="14"/>
      <c r="G19" s="14"/>
      <c r="H19" s="29">
        <f t="shared" si="5"/>
        <v>0</v>
      </c>
      <c r="I19" s="15"/>
      <c r="J19" s="29">
        <f t="shared" si="6"/>
        <v>0</v>
      </c>
      <c r="K19" s="15"/>
      <c r="L19" s="15"/>
      <c r="M19" s="15"/>
      <c r="N19" s="29" t="str">
        <f t="shared" si="2"/>
        <v>No</v>
      </c>
      <c r="O19" s="20"/>
    </row>
    <row r="20" spans="2:15" ht="24" customHeight="1" x14ac:dyDescent="0.25">
      <c r="B20" s="23"/>
      <c r="C20" s="24"/>
      <c r="D20" s="24"/>
      <c r="E20" s="24"/>
      <c r="F20" s="25"/>
      <c r="G20" s="25"/>
      <c r="H20" s="29">
        <f t="shared" si="5"/>
        <v>0</v>
      </c>
      <c r="I20" s="26"/>
      <c r="J20" s="29">
        <f t="shared" si="6"/>
        <v>0</v>
      </c>
      <c r="K20" s="26"/>
      <c r="L20" s="26"/>
      <c r="M20" s="26"/>
      <c r="N20" s="29" t="str">
        <f t="shared" si="2"/>
        <v>No</v>
      </c>
      <c r="O20" s="28"/>
    </row>
    <row r="21" spans="2:15" ht="24" customHeight="1" x14ac:dyDescent="0.25">
      <c r="B21" s="12"/>
      <c r="C21" s="13"/>
      <c r="D21" s="13"/>
      <c r="E21" s="13"/>
      <c r="F21" s="14"/>
      <c r="G21" s="14"/>
      <c r="H21" s="29">
        <f t="shared" si="5"/>
        <v>0</v>
      </c>
      <c r="I21" s="15"/>
      <c r="J21" s="29">
        <f t="shared" si="6"/>
        <v>0</v>
      </c>
      <c r="K21" s="15"/>
      <c r="L21" s="15"/>
      <c r="M21" s="15"/>
      <c r="N21" s="29" t="str">
        <f t="shared" si="2"/>
        <v>No</v>
      </c>
      <c r="O21" s="20"/>
    </row>
    <row r="22" spans="2:15" ht="24" customHeight="1" x14ac:dyDescent="0.25">
      <c r="B22" s="23"/>
      <c r="C22" s="24"/>
      <c r="D22" s="24"/>
      <c r="E22" s="24"/>
      <c r="F22" s="25"/>
      <c r="G22" s="25"/>
      <c r="H22" s="29">
        <f t="shared" si="5"/>
        <v>0</v>
      </c>
      <c r="I22" s="26"/>
      <c r="J22" s="29">
        <f t="shared" si="6"/>
        <v>0</v>
      </c>
      <c r="K22" s="26"/>
      <c r="L22" s="26"/>
      <c r="M22" s="26"/>
      <c r="N22" s="29" t="str">
        <f t="shared" si="2"/>
        <v>No</v>
      </c>
      <c r="O22" s="28"/>
    </row>
    <row r="23" spans="2:15" ht="24" customHeight="1" x14ac:dyDescent="0.25">
      <c r="B23" s="12"/>
      <c r="C23" s="13"/>
      <c r="D23" s="13"/>
      <c r="E23" s="13"/>
      <c r="F23" s="14"/>
      <c r="G23" s="14"/>
      <c r="H23" s="29">
        <f t="shared" si="5"/>
        <v>0</v>
      </c>
      <c r="I23" s="15"/>
      <c r="J23" s="29">
        <f t="shared" si="6"/>
        <v>0</v>
      </c>
      <c r="K23" s="15"/>
      <c r="L23" s="15"/>
      <c r="M23" s="15"/>
      <c r="N23" s="29" t="str">
        <f t="shared" si="2"/>
        <v>No</v>
      </c>
      <c r="O23" s="20"/>
    </row>
    <row r="24" spans="2:15" ht="24" customHeight="1" x14ac:dyDescent="0.25">
      <c r="B24" s="23"/>
      <c r="C24" s="24"/>
      <c r="D24" s="24"/>
      <c r="E24" s="24"/>
      <c r="F24" s="25"/>
      <c r="G24" s="25"/>
      <c r="H24" s="29">
        <f t="shared" si="5"/>
        <v>0</v>
      </c>
      <c r="I24" s="26"/>
      <c r="J24" s="29">
        <f t="shared" si="6"/>
        <v>0</v>
      </c>
      <c r="K24" s="26"/>
      <c r="L24" s="26"/>
      <c r="M24" s="26"/>
      <c r="N24" s="29" t="str">
        <f t="shared" si="2"/>
        <v>No</v>
      </c>
      <c r="O24" s="28"/>
    </row>
    <row r="25" spans="2:15" ht="24" customHeight="1" x14ac:dyDescent="0.25">
      <c r="B25" s="12"/>
      <c r="C25" s="13"/>
      <c r="D25" s="13"/>
      <c r="E25" s="13"/>
      <c r="F25" s="14"/>
      <c r="G25" s="14"/>
      <c r="H25" s="29">
        <f t="shared" si="5"/>
        <v>0</v>
      </c>
      <c r="I25" s="15"/>
      <c r="J25" s="29">
        <f t="shared" si="6"/>
        <v>0</v>
      </c>
      <c r="K25" s="15"/>
      <c r="L25" s="15"/>
      <c r="M25" s="15"/>
      <c r="N25" s="29" t="str">
        <f t="shared" si="2"/>
        <v>No</v>
      </c>
      <c r="O25" s="20"/>
    </row>
    <row r="26" spans="2:15" ht="24" customHeight="1" x14ac:dyDescent="0.25">
      <c r="B26" s="23"/>
      <c r="C26" s="24"/>
      <c r="D26" s="24"/>
      <c r="E26" s="24"/>
      <c r="F26" s="25"/>
      <c r="G26" s="25"/>
      <c r="H26" s="29">
        <f t="shared" si="5"/>
        <v>0</v>
      </c>
      <c r="I26" s="26"/>
      <c r="J26" s="29">
        <f t="shared" si="6"/>
        <v>0</v>
      </c>
      <c r="K26" s="26"/>
      <c r="L26" s="26"/>
      <c r="M26" s="26"/>
      <c r="N26" s="29" t="str">
        <f t="shared" si="2"/>
        <v>No</v>
      </c>
      <c r="O26" s="28"/>
    </row>
    <row r="27" spans="2:15" ht="24" customHeight="1" x14ac:dyDescent="0.25">
      <c r="B27" s="12"/>
      <c r="C27" s="13"/>
      <c r="D27" s="13"/>
      <c r="E27" s="13"/>
      <c r="F27" s="14"/>
      <c r="G27" s="14"/>
      <c r="H27" s="29">
        <f t="shared" si="5"/>
        <v>0</v>
      </c>
      <c r="I27" s="15"/>
      <c r="J27" s="29">
        <f t="shared" si="6"/>
        <v>0</v>
      </c>
      <c r="K27" s="15"/>
      <c r="L27" s="15"/>
      <c r="M27" s="15"/>
      <c r="N27" s="29" t="str">
        <f t="shared" si="2"/>
        <v>No</v>
      </c>
      <c r="O27" s="20"/>
    </row>
    <row r="28" spans="2:15" ht="24" customHeight="1" x14ac:dyDescent="0.25">
      <c r="B28" s="23"/>
      <c r="C28" s="24"/>
      <c r="D28" s="24"/>
      <c r="E28" s="24"/>
      <c r="F28" s="25"/>
      <c r="G28" s="25"/>
      <c r="H28" s="29">
        <f t="shared" si="3"/>
        <v>0</v>
      </c>
      <c r="I28" s="26"/>
      <c r="J28" s="29">
        <f t="shared" si="4"/>
        <v>0</v>
      </c>
      <c r="K28" s="26"/>
      <c r="L28" s="26"/>
      <c r="M28" s="26"/>
      <c r="N28" s="29" t="str">
        <f t="shared" si="2"/>
        <v>No</v>
      </c>
      <c r="O28" s="28"/>
    </row>
    <row r="29" spans="2:15" ht="24" customHeight="1" x14ac:dyDescent="0.25">
      <c r="B29" s="12"/>
      <c r="C29" s="13"/>
      <c r="D29" s="13"/>
      <c r="E29" s="13"/>
      <c r="F29" s="14"/>
      <c r="G29" s="14"/>
      <c r="H29" s="29">
        <f t="shared" si="3"/>
        <v>0</v>
      </c>
      <c r="I29" s="15"/>
      <c r="J29" s="29">
        <f t="shared" si="4"/>
        <v>0</v>
      </c>
      <c r="K29" s="15"/>
      <c r="L29" s="15"/>
      <c r="M29" s="15"/>
      <c r="N29" s="29" t="str">
        <f t="shared" si="2"/>
        <v>No</v>
      </c>
      <c r="O29" s="20"/>
    </row>
    <row r="30" spans="2:15" ht="24" customHeight="1" x14ac:dyDescent="0.25">
      <c r="B30" s="23"/>
      <c r="C30" s="24"/>
      <c r="D30" s="24"/>
      <c r="E30" s="24"/>
      <c r="F30" s="25"/>
      <c r="G30" s="25"/>
      <c r="H30" s="29">
        <f t="shared" si="0"/>
        <v>0</v>
      </c>
      <c r="I30" s="26"/>
      <c r="J30" s="29">
        <f t="shared" si="1"/>
        <v>0</v>
      </c>
      <c r="K30" s="26"/>
      <c r="L30" s="26"/>
      <c r="M30" s="26"/>
      <c r="N30" s="29" t="str">
        <f t="shared" si="2"/>
        <v>No</v>
      </c>
      <c r="O30" s="28"/>
    </row>
    <row r="31" spans="2:15" ht="24" customHeight="1" x14ac:dyDescent="0.25">
      <c r="B31" s="12"/>
      <c r="C31" s="13"/>
      <c r="D31" s="13"/>
      <c r="E31" s="13"/>
      <c r="F31" s="14"/>
      <c r="G31" s="14"/>
      <c r="H31" s="29">
        <f t="shared" si="0"/>
        <v>0</v>
      </c>
      <c r="I31" s="15"/>
      <c r="J31" s="29">
        <f t="shared" si="1"/>
        <v>0</v>
      </c>
      <c r="K31" s="15"/>
      <c r="L31" s="15"/>
      <c r="M31" s="15"/>
      <c r="N31" s="29" t="str">
        <f t="shared" si="2"/>
        <v>No</v>
      </c>
      <c r="O31" s="20"/>
    </row>
    <row r="32" spans="2:15" ht="24" customHeight="1" x14ac:dyDescent="0.25">
      <c r="B32" s="23"/>
      <c r="C32" s="24"/>
      <c r="D32" s="24"/>
      <c r="E32" s="24"/>
      <c r="F32" s="25"/>
      <c r="G32" s="25"/>
      <c r="H32" s="29">
        <f t="shared" si="0"/>
        <v>0</v>
      </c>
      <c r="I32" s="26"/>
      <c r="J32" s="29">
        <f t="shared" si="1"/>
        <v>0</v>
      </c>
      <c r="K32" s="26"/>
      <c r="L32" s="26"/>
      <c r="M32" s="26"/>
      <c r="N32" s="29" t="str">
        <f t="shared" si="2"/>
        <v>No</v>
      </c>
      <c r="O32" s="28"/>
    </row>
    <row r="33" spans="2:15" ht="24" customHeight="1" x14ac:dyDescent="0.25">
      <c r="B33" s="12"/>
      <c r="C33" s="13"/>
      <c r="D33" s="13"/>
      <c r="E33" s="13"/>
      <c r="F33" s="14"/>
      <c r="G33" s="14"/>
      <c r="H33" s="29">
        <f t="shared" si="0"/>
        <v>0</v>
      </c>
      <c r="I33" s="15"/>
      <c r="J33" s="29">
        <f t="shared" si="1"/>
        <v>0</v>
      </c>
      <c r="K33" s="15"/>
      <c r="L33" s="15"/>
      <c r="M33" s="15"/>
      <c r="N33" s="29" t="str">
        <f t="shared" si="2"/>
        <v>No</v>
      </c>
      <c r="O33" s="20"/>
    </row>
    <row r="34" spans="2:15" ht="24" customHeight="1" x14ac:dyDescent="0.25">
      <c r="B34" s="23"/>
      <c r="C34" s="24"/>
      <c r="D34" s="24"/>
      <c r="E34" s="24"/>
      <c r="F34" s="25"/>
      <c r="G34" s="25"/>
      <c r="H34" s="29">
        <f t="shared" si="0"/>
        <v>0</v>
      </c>
      <c r="I34" s="26"/>
      <c r="J34" s="29">
        <f t="shared" si="1"/>
        <v>0</v>
      </c>
      <c r="K34" s="26"/>
      <c r="L34" s="26"/>
      <c r="M34" s="26"/>
      <c r="N34" s="29" t="str">
        <f t="shared" si="2"/>
        <v>No</v>
      </c>
      <c r="O34" s="28"/>
    </row>
    <row r="35" spans="2:15" ht="24" customHeight="1" x14ac:dyDescent="0.25">
      <c r="B35" s="12"/>
      <c r="C35" s="13"/>
      <c r="D35" s="13"/>
      <c r="E35" s="13"/>
      <c r="F35" s="14"/>
      <c r="G35" s="14"/>
      <c r="H35" s="29">
        <f t="shared" si="0"/>
        <v>0</v>
      </c>
      <c r="I35" s="15"/>
      <c r="J35" s="29">
        <f t="shared" si="1"/>
        <v>0</v>
      </c>
      <c r="K35" s="15"/>
      <c r="L35" s="15"/>
      <c r="M35" s="15"/>
      <c r="N35" s="29" t="str">
        <f t="shared" si="2"/>
        <v>No</v>
      </c>
      <c r="O35" s="20"/>
    </row>
    <row r="36" spans="2:15" ht="24" customHeight="1" x14ac:dyDescent="0.25">
      <c r="B36" s="23"/>
      <c r="C36" s="24"/>
      <c r="D36" s="24"/>
      <c r="E36" s="24"/>
      <c r="F36" s="25"/>
      <c r="G36" s="25"/>
      <c r="H36" s="29">
        <f t="shared" si="0"/>
        <v>0</v>
      </c>
      <c r="I36" s="26"/>
      <c r="J36" s="29">
        <f t="shared" si="1"/>
        <v>0</v>
      </c>
      <c r="K36" s="26"/>
      <c r="L36" s="26"/>
      <c r="M36" s="26"/>
      <c r="N36" s="29" t="str">
        <f t="shared" si="2"/>
        <v>No</v>
      </c>
      <c r="O36" s="28"/>
    </row>
    <row r="37" spans="2:15" ht="24" customHeight="1" x14ac:dyDescent="0.25">
      <c r="B37" s="16"/>
      <c r="C37" s="17"/>
      <c r="D37" s="17"/>
      <c r="E37" s="17"/>
      <c r="F37" s="18"/>
      <c r="G37" s="18"/>
      <c r="H37" s="30">
        <f t="shared" si="0"/>
        <v>0</v>
      </c>
      <c r="I37" s="19"/>
      <c r="J37" s="30">
        <f t="shared" si="1"/>
        <v>0</v>
      </c>
      <c r="K37" s="19"/>
      <c r="L37" s="19"/>
      <c r="M37" s="19"/>
      <c r="N37" s="29" t="str">
        <f t="shared" si="2"/>
        <v>No</v>
      </c>
      <c r="O37" s="21"/>
    </row>
    <row r="38" spans="2:15" x14ac:dyDescent="0.25">
      <c r="L38" s="22"/>
      <c r="M38" s="22"/>
    </row>
    <row r="39" spans="2:15" ht="54" customHeight="1" x14ac:dyDescent="0.25">
      <c r="B39" s="60" t="s">
        <v>0</v>
      </c>
      <c r="C39" s="60"/>
      <c r="D39" s="60"/>
      <c r="E39" s="60"/>
      <c r="F39" s="60"/>
      <c r="G39" s="60"/>
      <c r="H39" s="60"/>
      <c r="I39" s="60"/>
      <c r="J39" s="60"/>
      <c r="K39" s="60"/>
      <c r="L39" s="60"/>
      <c r="M39" s="60"/>
      <c r="N39" s="60"/>
      <c r="O39" s="60"/>
    </row>
  </sheetData>
  <mergeCells count="1">
    <mergeCell ref="B39:O39"/>
  </mergeCells>
  <phoneticPr fontId="11" type="noConversion"/>
  <conditionalFormatting sqref="B6:O37">
    <cfRule type="expression" dxfId="7" priority="1">
      <formula>$N6="Yes"</formula>
    </cfRule>
  </conditionalFormatting>
  <conditionalFormatting sqref="L6:L37">
    <cfRule type="containsText" dxfId="6" priority="5" operator="containsText" text="Complete">
      <formula>NOT(ISERROR(SEARCH("Complete",L6)))</formula>
    </cfRule>
    <cfRule type="containsText" dxfId="5" priority="6" operator="containsText" text="In Progress">
      <formula>NOT(ISERROR(SEARCH("In Progress",L6)))</formula>
    </cfRule>
    <cfRule type="containsText" dxfId="4" priority="7" operator="containsText" text="Not Started">
      <formula>NOT(ISERROR(SEARCH("Not Started",L6)))</formula>
    </cfRule>
  </conditionalFormatting>
  <conditionalFormatting sqref="M6:M37">
    <cfRule type="containsText" dxfId="3" priority="2" operator="containsText" text="Low">
      <formula>NOT(ISERROR(SEARCH("Low",M6)))</formula>
    </cfRule>
    <cfRule type="containsText" dxfId="2" priority="3" operator="containsText" text="Medium">
      <formula>NOT(ISERROR(SEARCH("Medium",M6)))</formula>
    </cfRule>
    <cfRule type="containsText" dxfId="1" priority="4" operator="containsText" text="High">
      <formula>NOT(ISERROR(SEARCH("High",M6)))</formula>
    </cfRule>
  </conditionalFormatting>
  <hyperlinks>
    <hyperlink ref="B39:O39" r:id="rId1" display="CLICK HERE TO CREATE IN SMARTSHEET" xr:uid="{A7F6A8E7-52AC-4A18-8565-F04D5B5BDBAC}"/>
  </hyperlinks>
  <pageMargins left="0.7" right="0.7" top="0.75" bottom="0.75" header="0.3" footer="0.3"/>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B7794F0B-10B0-C34E-81B2-555337E2BD16}">
          <x14:formula1>
            <xm:f>'Drop Down Lists'!$B$3:$B$5</xm:f>
          </x14:formula1>
          <xm:sqref>L6:L37</xm:sqref>
        </x14:dataValidation>
        <x14:dataValidation type="list" allowBlank="1" showInputMessage="1" showErrorMessage="1" xr:uid="{3A456429-AC53-4E41-9C2D-2AFC7CE500C0}">
          <x14:formula1>
            <xm:f>'Drop Down Lists'!$D$3:$D$5</xm:f>
          </x14:formula1>
          <xm:sqref>M6:M37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83D98-F56F-A642-B603-FEDDD208E108}">
  <dimension ref="B1:AA31"/>
  <sheetViews>
    <sheetView showGridLines="0" workbookViewId="0">
      <selection activeCell="J3" sqref="J3"/>
    </sheetView>
  </sheetViews>
  <sheetFormatPr defaultColWidth="11" defaultRowHeight="15.75" x14ac:dyDescent="0.25"/>
  <cols>
    <col min="1" max="1" width="4" customWidth="1"/>
    <col min="2" max="2" width="31.125" customWidth="1"/>
    <col min="3" max="7" width="16.875" customWidth="1"/>
    <col min="8" max="14" width="20.875" customWidth="1"/>
  </cols>
  <sheetData>
    <row r="1" spans="2:27" ht="60" customHeight="1" x14ac:dyDescent="0.25">
      <c r="B1" s="31" t="s">
        <v>22</v>
      </c>
      <c r="D1" s="50" t="s">
        <v>36</v>
      </c>
      <c r="E1" s="51"/>
      <c r="F1" s="52" t="s">
        <v>35</v>
      </c>
      <c r="Z1" s="39">
        <v>45838</v>
      </c>
      <c r="AA1" s="39">
        <v>45843</v>
      </c>
    </row>
    <row r="2" spans="2:27" ht="23.1" customHeight="1" x14ac:dyDescent="0.25">
      <c r="B2" s="56" t="s">
        <v>38</v>
      </c>
      <c r="D2" s="50"/>
      <c r="E2" s="51"/>
      <c r="F2" s="52"/>
      <c r="Z2" s="39"/>
      <c r="AA2" s="39"/>
    </row>
    <row r="3" spans="2:27" ht="24.95" customHeight="1" thickBot="1" x14ac:dyDescent="0.3">
      <c r="B3" s="32" t="s">
        <v>6</v>
      </c>
      <c r="C3" s="42" t="s">
        <v>23</v>
      </c>
      <c r="D3" s="44" t="s">
        <v>24</v>
      </c>
      <c r="E3" s="47" t="s">
        <v>25</v>
      </c>
      <c r="F3" s="47" t="s">
        <v>26</v>
      </c>
      <c r="G3" s="53" t="s">
        <v>27</v>
      </c>
      <c r="H3" s="33" t="s">
        <v>37</v>
      </c>
      <c r="Z3" s="39">
        <v>45845</v>
      </c>
      <c r="AA3" s="39">
        <v>45850</v>
      </c>
    </row>
    <row r="4" spans="2:27" ht="24.95" customHeight="1" x14ac:dyDescent="0.25">
      <c r="B4" s="40" t="s">
        <v>28</v>
      </c>
      <c r="C4" s="43">
        <f>SUMIFS('Workload Analysis'!$J$6:$J$1002, 'Workload Analysis'!$B$6:$B$1002, $B4, 'Workload Analysis'!$F$6:$F$1002, "&gt;=" &amp; $Z$1,  'Workload Analysis'!$G$6:$G$1002, "&lt;=" &amp; $AA$1)</f>
        <v>40</v>
      </c>
      <c r="D4" s="45">
        <f>SUMIFS('Workload Analysis'!$J$6:$J$1002, 'Workload Analysis'!$B$6:$B$1002, $B4, 'Workload Analysis'!$F$6:$F$1002, "&gt;="&amp;$Z$3, 'Workload Analysis'!$G$6:$G$1002, "&lt;="&amp;$AA$3)</f>
        <v>40</v>
      </c>
      <c r="E4" s="48">
        <f>SUMIFS('Workload Analysis'!$J$6:$J$1002, 'Workload Analysis'!$B$6:$B$1002, $B4, 'Workload Analysis'!$F$6:$F$1002, "&gt;="&amp;$Z$4, 'Workload Analysis'!$G$6:$G$1002, "&lt;="&amp;$AA$4)</f>
        <v>0</v>
      </c>
      <c r="F4" s="48">
        <f>SUMIFS('Workload Analysis'!$J$6:$J$1002, 'Workload Analysis'!$B$6:$B$1002, $B4, 'Workload Analysis'!$F$6:$F$1002, "&gt;="&amp;$Z$5, 'Workload Analysis'!$G$6:$G$1002, "&lt;="&amp;$AA$5)</f>
        <v>0</v>
      </c>
      <c r="G4" s="54">
        <f>SUM(C4:F4)</f>
        <v>80</v>
      </c>
      <c r="H4" s="55">
        <f>IFERROR(VLOOKUP(B5, 'Workload Analysis'!$B$6:$K$1002, 10, FALSE) * 4, "")</f>
        <v>120</v>
      </c>
      <c r="Z4" s="39">
        <v>45852</v>
      </c>
      <c r="AA4" s="39">
        <v>45857</v>
      </c>
    </row>
    <row r="5" spans="2:27" ht="24.95" customHeight="1" x14ac:dyDescent="0.25">
      <c r="B5" s="41" t="s">
        <v>29</v>
      </c>
      <c r="C5" s="43">
        <f>SUMIFS('Workload Analysis'!$J$6:$J$1002, 'Workload Analysis'!$B$6:$B$1002, $B5, 'Workload Analysis'!$F$6:$F$1002, "&gt;=" &amp; $Z$1,  'Workload Analysis'!$G$6:$G$1002, "&lt;=" &amp; $AA$1)</f>
        <v>25</v>
      </c>
      <c r="D5" s="46">
        <f>SUMIFS('Workload Analysis'!$J$6:$J$1002, 'Workload Analysis'!$B$6:$B$1002, $B5, 'Workload Analysis'!$F$6:$F$1002, "&gt;="&amp;$Z$3, 'Workload Analysis'!$G$6:$G$1002, "&lt;="&amp;$AA$3)</f>
        <v>0</v>
      </c>
      <c r="E5" s="49">
        <f>SUMIFS('Workload Analysis'!$J$6:$J$1002, 'Workload Analysis'!$B$6:$B$1002, $B5, 'Workload Analysis'!$F$6:$F$1002, "&gt;="&amp;$Z$4, 'Workload Analysis'!$G$6:$G$1002, "&lt;="&amp;$AA$4)</f>
        <v>0</v>
      </c>
      <c r="F5" s="49">
        <f>SUMIFS('Workload Analysis'!$J$6:$J$1002, 'Workload Analysis'!$B$6:$B$1002, $B5, 'Workload Analysis'!$F$6:$F$1002, "&gt;="&amp;$Z$5, 'Workload Analysis'!$G$6:$G$1002, "&lt;="&amp;$AA$5)</f>
        <v>0</v>
      </c>
      <c r="G5" s="54">
        <f t="shared" ref="G5:G19" si="0">SUM(C5:F5)</f>
        <v>25</v>
      </c>
      <c r="H5" s="55">
        <f>IFERROR(VLOOKUP(B6, 'Workload Analysis'!$B$6:$K$1002, 10, FALSE) * 4, "")</f>
        <v>60</v>
      </c>
      <c r="Z5" s="39">
        <v>45859</v>
      </c>
      <c r="AA5" s="39">
        <v>45864</v>
      </c>
    </row>
    <row r="6" spans="2:27" ht="24.95" customHeight="1" x14ac:dyDescent="0.25">
      <c r="B6" s="41" t="s">
        <v>30</v>
      </c>
      <c r="C6" s="43">
        <f>SUMIFS('Workload Analysis'!$J$6:$J$1002, 'Workload Analysis'!$B$6:$B$1002, $B6, 'Workload Analysis'!$F$6:$F$1002, "&gt;=" &amp; $Z$1,  'Workload Analysis'!$G$6:$G$1002, "&lt;=" &amp; $AA$1)</f>
        <v>30</v>
      </c>
      <c r="D6" s="46">
        <f>SUMIFS('Workload Analysis'!$J$6:$J$1002, 'Workload Analysis'!$B$6:$B$1002, $B6, 'Workload Analysis'!$F$6:$F$1002, "&gt;="&amp;$Z$3, 'Workload Analysis'!$G$6:$G$1002, "&lt;="&amp;$AA$3)</f>
        <v>0</v>
      </c>
      <c r="E6" s="49">
        <f>SUMIFS('Workload Analysis'!$J$6:$J$1002, 'Workload Analysis'!$B$6:$B$1002, $B6, 'Workload Analysis'!$F$6:$F$1002, "&gt;="&amp;$Z$4, 'Workload Analysis'!$G$6:$G$1002, "&lt;="&amp;$AA$4)</f>
        <v>0</v>
      </c>
      <c r="F6" s="49">
        <f>SUMIFS('Workload Analysis'!$J$6:$J$1002, 'Workload Analysis'!$B$6:$B$1002, $B6, 'Workload Analysis'!$F$6:$F$1002, "&gt;="&amp;$Z$5, 'Workload Analysis'!$G$6:$G$1002, "&lt;="&amp;$AA$5)</f>
        <v>0</v>
      </c>
      <c r="G6" s="54">
        <f t="shared" si="0"/>
        <v>30</v>
      </c>
      <c r="H6" s="55">
        <f>IFERROR(VLOOKUP(B7, 'Workload Analysis'!$B$6:$K$1002, 10, FALSE) * 4, "")</f>
        <v>160</v>
      </c>
    </row>
    <row r="7" spans="2:27" ht="24.95" customHeight="1" x14ac:dyDescent="0.25">
      <c r="B7" s="41" t="s">
        <v>31</v>
      </c>
      <c r="C7" s="43">
        <f>SUMIFS('Workload Analysis'!$J$6:$J$1002, 'Workload Analysis'!$B$6:$B$1002, $B7, 'Workload Analysis'!$F$6:$F$1002, "&gt;=" &amp; $Z$1,  'Workload Analysis'!$G$6:$G$1002, "&lt;=" &amp; $AA$1)</f>
        <v>40</v>
      </c>
      <c r="D7" s="46">
        <f>SUMIFS('Workload Analysis'!$J$6:$J$1002, 'Workload Analysis'!$B$6:$B$1002, $B7, 'Workload Analysis'!$F$6:$F$1002, "&gt;="&amp;$Z$3, 'Workload Analysis'!$G$6:$G$1002, "&lt;="&amp;$AA$3)</f>
        <v>0</v>
      </c>
      <c r="E7" s="49">
        <f>SUMIFS('Workload Analysis'!$J$6:$J$1002, 'Workload Analysis'!$B$6:$B$1002, $B7, 'Workload Analysis'!$F$6:$F$1002, "&gt;="&amp;$Z$4, 'Workload Analysis'!$G$6:$G$1002, "&lt;="&amp;$AA$4)</f>
        <v>0</v>
      </c>
      <c r="F7" s="49">
        <f>SUMIFS('Workload Analysis'!$J$6:$J$1002, 'Workload Analysis'!$B$6:$B$1002, $B7, 'Workload Analysis'!$F$6:$F$1002, "&gt;="&amp;$Z$5, 'Workload Analysis'!$G$6:$G$1002, "&lt;="&amp;$AA$5)</f>
        <v>0</v>
      </c>
      <c r="G7" s="54">
        <f t="shared" si="0"/>
        <v>40</v>
      </c>
      <c r="H7" s="55" t="str">
        <f>IFERROR(VLOOKUP(B8, 'Workload Analysis'!$B$6:$K$1002, 10, FALSE) * 4, "")</f>
        <v/>
      </c>
    </row>
    <row r="8" spans="2:27" ht="24.95" customHeight="1" x14ac:dyDescent="0.25">
      <c r="B8" s="41" t="s">
        <v>32</v>
      </c>
      <c r="C8" s="43">
        <f>SUMIFS('Workload Analysis'!$J$6:$J$1002, 'Workload Analysis'!$B$6:$B$1002, $B8, 'Workload Analysis'!$F$6:$F$1002, "&gt;=" &amp; $Z$1,  'Workload Analysis'!$G$6:$G$1002, "&lt;=" &amp; $AA$1)</f>
        <v>0</v>
      </c>
      <c r="D8" s="46">
        <f>SUMIFS('Workload Analysis'!$J$6:$J$1002, 'Workload Analysis'!$B$6:$B$1002, $B8, 'Workload Analysis'!$F$6:$F$1002, "&gt;="&amp;$Z$3, 'Workload Analysis'!$G$6:$G$1002, "&lt;="&amp;$AA$3)</f>
        <v>0</v>
      </c>
      <c r="E8" s="49">
        <f>SUMIFS('Workload Analysis'!$J$6:$J$1002, 'Workload Analysis'!$B$6:$B$1002, $B8, 'Workload Analysis'!$F$6:$F$1002, "&gt;="&amp;$Z$4, 'Workload Analysis'!$G$6:$G$1002, "&lt;="&amp;$AA$4)</f>
        <v>0</v>
      </c>
      <c r="F8" s="49">
        <f>SUMIFS('Workload Analysis'!$J$6:$J$1002, 'Workload Analysis'!$B$6:$B$1002, $B8, 'Workload Analysis'!$F$6:$F$1002, "&gt;="&amp;$Z$5, 'Workload Analysis'!$G$6:$G$1002, "&lt;="&amp;$AA$5)</f>
        <v>0</v>
      </c>
      <c r="G8" s="54">
        <f t="shared" si="0"/>
        <v>0</v>
      </c>
      <c r="H8" s="55" t="str">
        <f>IFERROR(VLOOKUP(B9, 'Workload Analysis'!$B$6:$K$1002, 10, FALSE) * 4, "")</f>
        <v/>
      </c>
    </row>
    <row r="9" spans="2:27" ht="24.95" customHeight="1" x14ac:dyDescent="0.25">
      <c r="B9" s="41"/>
      <c r="C9" s="43">
        <f>SUMIFS('Workload Analysis'!$J$6:$J$1002, 'Workload Analysis'!$B$6:$B$1002, $B9, 'Workload Analysis'!$F$6:$F$1002, "&gt;=" &amp; $Z$1,  'Workload Analysis'!$G$6:$G$1002, "&lt;=" &amp; $AA$1)</f>
        <v>0</v>
      </c>
      <c r="D9" s="46">
        <f>SUMIFS('Workload Analysis'!$J$6:$J$1002, 'Workload Analysis'!$B$6:$B$1002, $B9, 'Workload Analysis'!$F$6:$F$1002, "&gt;="&amp;$Z$3, 'Workload Analysis'!$G$6:$G$1002, "&lt;="&amp;$AA$3)</f>
        <v>0</v>
      </c>
      <c r="E9" s="49">
        <f>SUMIFS('Workload Analysis'!$J$6:$J$1002, 'Workload Analysis'!$B$6:$B$1002, $B9, 'Workload Analysis'!$F$6:$F$1002, "&gt;="&amp;$Z$4, 'Workload Analysis'!$G$6:$G$1002, "&lt;="&amp;$AA$4)</f>
        <v>0</v>
      </c>
      <c r="F9" s="49">
        <f>SUMIFS('Workload Analysis'!$J$6:$J$1002, 'Workload Analysis'!$B$6:$B$1002, $B9, 'Workload Analysis'!$F$6:$F$1002, "&gt;="&amp;$Z$5, 'Workload Analysis'!$G$6:$G$1002, "&lt;="&amp;$AA$5)</f>
        <v>0</v>
      </c>
      <c r="G9" s="54">
        <f t="shared" si="0"/>
        <v>0</v>
      </c>
      <c r="H9" s="55" t="str">
        <f>IFERROR(VLOOKUP(B10, 'Workload Analysis'!$B$6:$K$1002, 10, FALSE) * 4, "")</f>
        <v/>
      </c>
    </row>
    <row r="10" spans="2:27" ht="24.95" customHeight="1" x14ac:dyDescent="0.25">
      <c r="B10" s="41"/>
      <c r="C10" s="43">
        <f>SUMIFS('Workload Analysis'!$J$6:$J$1002, 'Workload Analysis'!$B$6:$B$1002, $B10, 'Workload Analysis'!$F$6:$F$1002, "&gt;=" &amp; $Z$1,  'Workload Analysis'!$G$6:$G$1002, "&lt;=" &amp; $AA$1)</f>
        <v>0</v>
      </c>
      <c r="D10" s="46">
        <f>SUMIFS('Workload Analysis'!$J$6:$J$1002, 'Workload Analysis'!$B$6:$B$1002, $B10, 'Workload Analysis'!$F$6:$F$1002, "&gt;="&amp;$Z$3, 'Workload Analysis'!$G$6:$G$1002, "&lt;="&amp;$AA$3)</f>
        <v>0</v>
      </c>
      <c r="E10" s="49">
        <f>SUMIFS('Workload Analysis'!$J$6:$J$1002, 'Workload Analysis'!$B$6:$B$1002, $B10, 'Workload Analysis'!$F$6:$F$1002, "&gt;="&amp;$Z$4, 'Workload Analysis'!$G$6:$G$1002, "&lt;="&amp;$AA$4)</f>
        <v>0</v>
      </c>
      <c r="F10" s="49">
        <f>SUMIFS('Workload Analysis'!$J$6:$J$1002, 'Workload Analysis'!$B$6:$B$1002, $B10, 'Workload Analysis'!$F$6:$F$1002, "&gt;="&amp;$Z$5, 'Workload Analysis'!$G$6:$G$1002, "&lt;="&amp;$AA$5)</f>
        <v>0</v>
      </c>
      <c r="G10" s="54">
        <f t="shared" si="0"/>
        <v>0</v>
      </c>
      <c r="H10" s="55" t="str">
        <f>IFERROR(VLOOKUP(B11, 'Workload Analysis'!$B$6:$K$1002, 10, FALSE) * 4, "")</f>
        <v/>
      </c>
    </row>
    <row r="11" spans="2:27" ht="24.95" customHeight="1" x14ac:dyDescent="0.25">
      <c r="B11" s="41"/>
      <c r="C11" s="43">
        <f>SUMIFS('Workload Analysis'!$J$6:$J$1002, 'Workload Analysis'!$B$6:$B$1002, $B11, 'Workload Analysis'!$F$6:$F$1002, "&gt;=" &amp; $Z$1,  'Workload Analysis'!$G$6:$G$1002, "&lt;=" &amp; $AA$1)</f>
        <v>0</v>
      </c>
      <c r="D11" s="46">
        <f>SUMIFS('Workload Analysis'!$J$6:$J$1002, 'Workload Analysis'!$B$6:$B$1002, $B11, 'Workload Analysis'!$F$6:$F$1002, "&gt;="&amp;$Z$3, 'Workload Analysis'!$G$6:$G$1002, "&lt;="&amp;$AA$3)</f>
        <v>0</v>
      </c>
      <c r="E11" s="49">
        <f>SUMIFS('Workload Analysis'!$J$6:$J$1002, 'Workload Analysis'!$B$6:$B$1002, $B11, 'Workload Analysis'!$F$6:$F$1002, "&gt;="&amp;$Z$4, 'Workload Analysis'!$G$6:$G$1002, "&lt;="&amp;$AA$4)</f>
        <v>0</v>
      </c>
      <c r="F11" s="49">
        <f>SUMIFS('Workload Analysis'!$J$6:$J$1002, 'Workload Analysis'!$B$6:$B$1002, $B11, 'Workload Analysis'!$F$6:$F$1002, "&gt;="&amp;$Z$5, 'Workload Analysis'!$G$6:$G$1002, "&lt;="&amp;$AA$5)</f>
        <v>0</v>
      </c>
      <c r="G11" s="54">
        <f t="shared" si="0"/>
        <v>0</v>
      </c>
      <c r="H11" s="55" t="str">
        <f>IFERROR(VLOOKUP(B12, 'Workload Analysis'!$B$6:$K$1002, 10, FALSE) * 4, "")</f>
        <v/>
      </c>
    </row>
    <row r="12" spans="2:27" ht="24.95" customHeight="1" x14ac:dyDescent="0.25">
      <c r="B12" s="41"/>
      <c r="C12" s="43">
        <f>SUMIFS('Workload Analysis'!$J$6:$J$1002, 'Workload Analysis'!$B$6:$B$1002, $B12, 'Workload Analysis'!$F$6:$F$1002, "&gt;=" &amp; $Z$1,  'Workload Analysis'!$G$6:$G$1002, "&lt;=" &amp; $AA$1)</f>
        <v>0</v>
      </c>
      <c r="D12" s="46">
        <f>SUMIFS('Workload Analysis'!$J$6:$J$1002, 'Workload Analysis'!$B$6:$B$1002, $B12, 'Workload Analysis'!$F$6:$F$1002, "&gt;="&amp;$Z$3, 'Workload Analysis'!$G$6:$G$1002, "&lt;="&amp;$AA$3)</f>
        <v>0</v>
      </c>
      <c r="E12" s="49">
        <f>SUMIFS('Workload Analysis'!$J$6:$J$1002, 'Workload Analysis'!$B$6:$B$1002, $B12, 'Workload Analysis'!$F$6:$F$1002, "&gt;="&amp;$Z$4, 'Workload Analysis'!$G$6:$G$1002, "&lt;="&amp;$AA$4)</f>
        <v>0</v>
      </c>
      <c r="F12" s="49">
        <f>SUMIFS('Workload Analysis'!$J$6:$J$1002, 'Workload Analysis'!$B$6:$B$1002, $B12, 'Workload Analysis'!$F$6:$F$1002, "&gt;="&amp;$Z$5, 'Workload Analysis'!$G$6:$G$1002, "&lt;="&amp;$AA$5)</f>
        <v>0</v>
      </c>
      <c r="G12" s="54">
        <f t="shared" si="0"/>
        <v>0</v>
      </c>
      <c r="H12" s="55" t="str">
        <f>IFERROR(VLOOKUP(B13, 'Workload Analysis'!$B$6:$K$1002, 10, FALSE) * 4, "")</f>
        <v/>
      </c>
    </row>
    <row r="13" spans="2:27" ht="24.95" customHeight="1" x14ac:dyDescent="0.25">
      <c r="B13" s="41"/>
      <c r="C13" s="43">
        <f>SUMIFS('Workload Analysis'!$J$6:$J$1002, 'Workload Analysis'!$B$6:$B$1002, $B13, 'Workload Analysis'!$F$6:$F$1002, "&gt;=" &amp; $Z$1,  'Workload Analysis'!$G$6:$G$1002, "&lt;=" &amp; $AA$1)</f>
        <v>0</v>
      </c>
      <c r="D13" s="46">
        <f>SUMIFS('Workload Analysis'!$J$6:$J$1002, 'Workload Analysis'!$B$6:$B$1002, $B13, 'Workload Analysis'!$F$6:$F$1002, "&gt;="&amp;$Z$3, 'Workload Analysis'!$G$6:$G$1002, "&lt;="&amp;$AA$3)</f>
        <v>0</v>
      </c>
      <c r="E13" s="49">
        <f>SUMIFS('Workload Analysis'!$J$6:$J$1002, 'Workload Analysis'!$B$6:$B$1002, $B13, 'Workload Analysis'!$F$6:$F$1002, "&gt;="&amp;$Z$4, 'Workload Analysis'!$G$6:$G$1002, "&lt;="&amp;$AA$4)</f>
        <v>0</v>
      </c>
      <c r="F13" s="49">
        <f>SUMIFS('Workload Analysis'!$J$6:$J$1002, 'Workload Analysis'!$B$6:$B$1002, $B13, 'Workload Analysis'!$F$6:$F$1002, "&gt;="&amp;$Z$5, 'Workload Analysis'!$G$6:$G$1002, "&lt;="&amp;$AA$5)</f>
        <v>0</v>
      </c>
      <c r="G13" s="54">
        <f t="shared" si="0"/>
        <v>0</v>
      </c>
      <c r="H13" s="55" t="str">
        <f>IFERROR(VLOOKUP(B14, 'Workload Analysis'!$B$6:$K$1002, 10, FALSE) * 4, "")</f>
        <v/>
      </c>
    </row>
    <row r="14" spans="2:27" ht="24.95" customHeight="1" x14ac:dyDescent="0.25">
      <c r="B14" s="41"/>
      <c r="C14" s="43">
        <f>SUMIFS('Workload Analysis'!$J$6:$J$1002, 'Workload Analysis'!$B$6:$B$1002, $B14, 'Workload Analysis'!$F$6:$F$1002, "&gt;=" &amp; $Z$1,  'Workload Analysis'!$G$6:$G$1002, "&lt;=" &amp; $AA$1)</f>
        <v>0</v>
      </c>
      <c r="D14" s="46">
        <f>SUMIFS('Workload Analysis'!$J$6:$J$1002, 'Workload Analysis'!$B$6:$B$1002, $B14, 'Workload Analysis'!$F$6:$F$1002, "&gt;="&amp;$Z$3, 'Workload Analysis'!$G$6:$G$1002, "&lt;="&amp;$AA$3)</f>
        <v>0</v>
      </c>
      <c r="E14" s="49">
        <f>SUMIFS('Workload Analysis'!$J$6:$J$1002, 'Workload Analysis'!$B$6:$B$1002, $B14, 'Workload Analysis'!$F$6:$F$1002, "&gt;="&amp;$Z$4, 'Workload Analysis'!$G$6:$G$1002, "&lt;="&amp;$AA$4)</f>
        <v>0</v>
      </c>
      <c r="F14" s="49">
        <f>SUMIFS('Workload Analysis'!$J$6:$J$1002, 'Workload Analysis'!$B$6:$B$1002, $B14, 'Workload Analysis'!$F$6:$F$1002, "&gt;="&amp;$Z$5, 'Workload Analysis'!$G$6:$G$1002, "&lt;="&amp;$AA$5)</f>
        <v>0</v>
      </c>
      <c r="G14" s="54">
        <f t="shared" si="0"/>
        <v>0</v>
      </c>
      <c r="H14" s="55" t="str">
        <f>IFERROR(VLOOKUP(B15, 'Workload Analysis'!$B$6:$K$1002, 10, FALSE) * 4, "")</f>
        <v/>
      </c>
    </row>
    <row r="15" spans="2:27" ht="24.95" customHeight="1" x14ac:dyDescent="0.25">
      <c r="B15" s="41"/>
      <c r="C15" s="43">
        <f>SUMIFS('Workload Analysis'!$J$6:$J$1002, 'Workload Analysis'!$B$6:$B$1002, $B15, 'Workload Analysis'!$F$6:$F$1002, "&gt;=" &amp; $Z$1,  'Workload Analysis'!$G$6:$G$1002, "&lt;=" &amp; $AA$1)</f>
        <v>0</v>
      </c>
      <c r="D15" s="46">
        <f>SUMIFS('Workload Analysis'!$J$6:$J$1002, 'Workload Analysis'!$B$6:$B$1002, $B15, 'Workload Analysis'!$F$6:$F$1002, "&gt;="&amp;$Z$3, 'Workload Analysis'!$G$6:$G$1002, "&lt;="&amp;$AA$3)</f>
        <v>0</v>
      </c>
      <c r="E15" s="49">
        <f>SUMIFS('Workload Analysis'!$J$6:$J$1002, 'Workload Analysis'!$B$6:$B$1002, $B15, 'Workload Analysis'!$F$6:$F$1002, "&gt;="&amp;$Z$4, 'Workload Analysis'!$G$6:$G$1002, "&lt;="&amp;$AA$4)</f>
        <v>0</v>
      </c>
      <c r="F15" s="49">
        <f>SUMIFS('Workload Analysis'!$J$6:$J$1002, 'Workload Analysis'!$B$6:$B$1002, $B15, 'Workload Analysis'!$F$6:$F$1002, "&gt;="&amp;$Z$5, 'Workload Analysis'!$G$6:$G$1002, "&lt;="&amp;$AA$5)</f>
        <v>0</v>
      </c>
      <c r="G15" s="54">
        <f t="shared" si="0"/>
        <v>0</v>
      </c>
      <c r="H15" s="55" t="str">
        <f>IFERROR(VLOOKUP(B16, 'Workload Analysis'!$B$6:$K$1002, 10, FALSE) * 4, "")</f>
        <v/>
      </c>
    </row>
    <row r="16" spans="2:27" ht="24.95" customHeight="1" x14ac:dyDescent="0.25">
      <c r="B16" s="41"/>
      <c r="C16" s="43">
        <f>SUMIFS('Workload Analysis'!$J$6:$J$1002, 'Workload Analysis'!$B$6:$B$1002, $B16, 'Workload Analysis'!$F$6:$F$1002, "&gt;=" &amp; $Z$1,  'Workload Analysis'!$G$6:$G$1002, "&lt;=" &amp; $AA$1)</f>
        <v>0</v>
      </c>
      <c r="D16" s="46">
        <f>SUMIFS('Workload Analysis'!$J$6:$J$1002, 'Workload Analysis'!$B$6:$B$1002, $B16, 'Workload Analysis'!$F$6:$F$1002, "&gt;="&amp;$Z$3, 'Workload Analysis'!$G$6:$G$1002, "&lt;="&amp;$AA$3)</f>
        <v>0</v>
      </c>
      <c r="E16" s="49">
        <f>SUMIFS('Workload Analysis'!$J$6:$J$1002, 'Workload Analysis'!$B$6:$B$1002, $B16, 'Workload Analysis'!$F$6:$F$1002, "&gt;="&amp;$Z$4, 'Workload Analysis'!$G$6:$G$1002, "&lt;="&amp;$AA$4)</f>
        <v>0</v>
      </c>
      <c r="F16" s="49">
        <f>SUMIFS('Workload Analysis'!$J$6:$J$1002, 'Workload Analysis'!$B$6:$B$1002, $B16, 'Workload Analysis'!$F$6:$F$1002, "&gt;="&amp;$Z$5, 'Workload Analysis'!$G$6:$G$1002, "&lt;="&amp;$AA$5)</f>
        <v>0</v>
      </c>
      <c r="G16" s="54">
        <f t="shared" si="0"/>
        <v>0</v>
      </c>
      <c r="H16" s="55" t="str">
        <f>IFERROR(VLOOKUP(B17, 'Workload Analysis'!$B$6:$K$1002, 10, FALSE) * 4, "")</f>
        <v/>
      </c>
    </row>
    <row r="17" spans="2:8" ht="24.95" customHeight="1" x14ac:dyDescent="0.25">
      <c r="B17" s="41"/>
      <c r="C17" s="43">
        <f>SUMIFS('Workload Analysis'!$J$6:$J$1002, 'Workload Analysis'!$B$6:$B$1002, $B17, 'Workload Analysis'!$F$6:$F$1002, "&gt;=" &amp; $Z$1,  'Workload Analysis'!$G$6:$G$1002, "&lt;=" &amp; $AA$1)</f>
        <v>0</v>
      </c>
      <c r="D17" s="46">
        <f>SUMIFS('Workload Analysis'!$J$6:$J$1002, 'Workload Analysis'!$B$6:$B$1002, $B17, 'Workload Analysis'!$F$6:$F$1002, "&gt;="&amp;$Z$3, 'Workload Analysis'!$G$6:$G$1002, "&lt;="&amp;$AA$3)</f>
        <v>0</v>
      </c>
      <c r="E17" s="49">
        <f>SUMIFS('Workload Analysis'!$J$6:$J$1002, 'Workload Analysis'!$B$6:$B$1002, $B17, 'Workload Analysis'!$F$6:$F$1002, "&gt;="&amp;$Z$4, 'Workload Analysis'!$G$6:$G$1002, "&lt;="&amp;$AA$4)</f>
        <v>0</v>
      </c>
      <c r="F17" s="49">
        <f>SUMIFS('Workload Analysis'!$J$6:$J$1002, 'Workload Analysis'!$B$6:$B$1002, $B17, 'Workload Analysis'!$F$6:$F$1002, "&gt;="&amp;$Z$5, 'Workload Analysis'!$G$6:$G$1002, "&lt;="&amp;$AA$5)</f>
        <v>0</v>
      </c>
      <c r="G17" s="54">
        <f t="shared" si="0"/>
        <v>0</v>
      </c>
      <c r="H17" s="55" t="str">
        <f>IFERROR(VLOOKUP(B18, 'Workload Analysis'!$B$6:$K$1002, 10, FALSE) * 4, "")</f>
        <v/>
      </c>
    </row>
    <row r="18" spans="2:8" ht="24.95" customHeight="1" x14ac:dyDescent="0.25">
      <c r="B18" s="41"/>
      <c r="C18" s="43">
        <f>SUMIFS('Workload Analysis'!$J$6:$J$1002, 'Workload Analysis'!$B$6:$B$1002, $B18, 'Workload Analysis'!$F$6:$F$1002, "&gt;=" &amp; $Z$1,  'Workload Analysis'!$G$6:$G$1002, "&lt;=" &amp; $AA$1)</f>
        <v>0</v>
      </c>
      <c r="D18" s="46">
        <f>SUMIFS('Workload Analysis'!$J$6:$J$1002, 'Workload Analysis'!$B$6:$B$1002, $B18, 'Workload Analysis'!$F$6:$F$1002, "&gt;="&amp;$Z$3, 'Workload Analysis'!$G$6:$G$1002, "&lt;="&amp;$AA$3)</f>
        <v>0</v>
      </c>
      <c r="E18" s="49">
        <f>SUMIFS('Workload Analysis'!$J$6:$J$1002, 'Workload Analysis'!$B$6:$B$1002, $B18, 'Workload Analysis'!$F$6:$F$1002, "&gt;="&amp;$Z$4, 'Workload Analysis'!$G$6:$G$1002, "&lt;="&amp;$AA$4)</f>
        <v>0</v>
      </c>
      <c r="F18" s="49">
        <f>SUMIFS('Workload Analysis'!$J$6:$J$1002, 'Workload Analysis'!$B$6:$B$1002, $B18, 'Workload Analysis'!$F$6:$F$1002, "&gt;="&amp;$Z$5, 'Workload Analysis'!$G$6:$G$1002, "&lt;="&amp;$AA$5)</f>
        <v>0</v>
      </c>
      <c r="G18" s="54">
        <f t="shared" si="0"/>
        <v>0</v>
      </c>
      <c r="H18" s="55" t="str">
        <f>IFERROR(VLOOKUP(B19, 'Workload Analysis'!$B$6:$K$1002, 10, FALSE) * 4, "")</f>
        <v/>
      </c>
    </row>
    <row r="19" spans="2:8" ht="24.95" customHeight="1" x14ac:dyDescent="0.25">
      <c r="B19" s="41"/>
      <c r="C19" s="43">
        <f>SUMIFS('Workload Analysis'!$J$6:$J$1002, 'Workload Analysis'!$B$6:$B$1002, $B19, 'Workload Analysis'!$F$6:$F$1002, "&gt;=" &amp; $Z$1,  'Workload Analysis'!$G$6:$G$1002, "&lt;=" &amp; $AA$1)</f>
        <v>0</v>
      </c>
      <c r="D19" s="46">
        <f>SUMIFS('Workload Analysis'!$J$6:$J$1002, 'Workload Analysis'!$B$6:$B$1002, $B19, 'Workload Analysis'!$F$6:$F$1002, "&gt;="&amp;$Z$3, 'Workload Analysis'!$G$6:$G$1002, "&lt;="&amp;$AA$3)</f>
        <v>0</v>
      </c>
      <c r="E19" s="49">
        <f>SUMIFS('Workload Analysis'!$J$6:$J$1002, 'Workload Analysis'!$B$6:$B$1002, $B19, 'Workload Analysis'!$F$6:$F$1002, "&gt;="&amp;$Z$4, 'Workload Analysis'!$G$6:$G$1002, "&lt;="&amp;$AA$4)</f>
        <v>0</v>
      </c>
      <c r="F19" s="49">
        <f>SUMIFS('Workload Analysis'!$J$6:$J$1002, 'Workload Analysis'!$B$6:$B$1002, $B19, 'Workload Analysis'!$F$6:$F$1002, "&gt;="&amp;$Z$5, 'Workload Analysis'!$G$6:$G$1002, "&lt;="&amp;$AA$5)</f>
        <v>0</v>
      </c>
      <c r="G19" s="54">
        <f t="shared" si="0"/>
        <v>0</v>
      </c>
      <c r="H19" s="55" t="str">
        <f>IFERROR(VLOOKUP(B20, 'Workload Analysis'!$B$6:$K$1002, 10, FALSE) * 4, "")</f>
        <v/>
      </c>
    </row>
    <row r="20" spans="2:8" ht="24.95" customHeight="1" x14ac:dyDescent="0.25"/>
    <row r="21" spans="2:8" ht="24.95" customHeight="1" x14ac:dyDescent="0.25"/>
    <row r="22" spans="2:8" ht="24.95" customHeight="1" x14ac:dyDescent="0.25"/>
    <row r="23" spans="2:8" ht="24.95" customHeight="1" x14ac:dyDescent="0.25"/>
    <row r="24" spans="2:8" ht="24.95" customHeight="1" x14ac:dyDescent="0.25"/>
    <row r="25" spans="2:8" ht="24.95" customHeight="1" x14ac:dyDescent="0.25"/>
    <row r="26" spans="2:8" ht="24.95" customHeight="1" x14ac:dyDescent="0.25"/>
    <row r="27" spans="2:8" ht="24.95" customHeight="1" x14ac:dyDescent="0.25"/>
    <row r="28" spans="2:8" ht="24.95" customHeight="1" x14ac:dyDescent="0.25"/>
    <row r="29" spans="2:8" ht="24.95" customHeight="1" x14ac:dyDescent="0.25"/>
    <row r="30" spans="2:8" ht="24.95" customHeight="1" x14ac:dyDescent="0.25"/>
    <row r="31" spans="2:8" ht="24.95" customHeight="1" x14ac:dyDescent="0.25"/>
  </sheetData>
  <conditionalFormatting sqref="B4:H19">
    <cfRule type="expression" dxfId="0" priority="1">
      <formula>$H5&lt;$G5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33C34-ADFD-AF40-8900-CA7DDF1A8D0C}">
  <dimension ref="B1:D16"/>
  <sheetViews>
    <sheetView showGridLines="0" workbookViewId="0">
      <selection activeCell="D5" sqref="D5"/>
    </sheetView>
  </sheetViews>
  <sheetFormatPr defaultColWidth="11" defaultRowHeight="15.75" x14ac:dyDescent="0.25"/>
  <cols>
    <col min="1" max="1" width="4.875" customWidth="1"/>
    <col min="2" max="2" width="20.875" customWidth="1"/>
    <col min="3" max="3" width="8.375" customWidth="1"/>
    <col min="4" max="12" width="20.875" customWidth="1"/>
  </cols>
  <sheetData>
    <row r="1" spans="2:4" ht="60.95" customHeight="1" x14ac:dyDescent="0.25">
      <c r="B1" s="4" t="s">
        <v>18</v>
      </c>
    </row>
    <row r="2" spans="2:4" ht="30" customHeight="1" x14ac:dyDescent="0.25">
      <c r="B2" s="5" t="s">
        <v>14</v>
      </c>
      <c r="D2" s="7" t="s">
        <v>15</v>
      </c>
    </row>
    <row r="3" spans="2:4" ht="30" customHeight="1" x14ac:dyDescent="0.25">
      <c r="B3" s="6" t="s">
        <v>4</v>
      </c>
      <c r="D3" s="6" t="s">
        <v>19</v>
      </c>
    </row>
    <row r="4" spans="2:4" ht="30" customHeight="1" x14ac:dyDescent="0.25">
      <c r="B4" s="6" t="s">
        <v>3</v>
      </c>
      <c r="D4" s="6" t="s">
        <v>20</v>
      </c>
    </row>
    <row r="5" spans="2:4" ht="30" customHeight="1" x14ac:dyDescent="0.25">
      <c r="B5" s="6" t="s">
        <v>1</v>
      </c>
      <c r="D5" s="6" t="s">
        <v>21</v>
      </c>
    </row>
    <row r="6" spans="2:4" ht="30" customHeight="1" x14ac:dyDescent="0.25"/>
    <row r="7" spans="2:4" ht="30" customHeight="1" x14ac:dyDescent="0.25"/>
    <row r="8" spans="2:4" ht="30" customHeight="1" x14ac:dyDescent="0.25"/>
    <row r="9" spans="2:4" ht="30" customHeight="1" x14ac:dyDescent="0.25"/>
    <row r="10" spans="2:4" ht="30" customHeight="1" x14ac:dyDescent="0.25"/>
    <row r="11" spans="2:4" ht="30" customHeight="1" x14ac:dyDescent="0.25"/>
    <row r="12" spans="2:4" ht="30" customHeight="1" x14ac:dyDescent="0.25"/>
    <row r="13" spans="2:4" ht="30" customHeight="1" x14ac:dyDescent="0.25"/>
    <row r="14" spans="2:4" ht="30" customHeight="1" x14ac:dyDescent="0.25"/>
    <row r="15" spans="2:4" ht="30" customHeight="1" x14ac:dyDescent="0.25"/>
    <row r="16" spans="2:4" ht="30" customHeight="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649BC-2D8D-3F44-A4E7-B43D3D88AE31}">
  <sheetPr>
    <tabColor theme="1" tint="0.34998626667073579"/>
  </sheetPr>
  <dimension ref="B1:B2"/>
  <sheetViews>
    <sheetView showGridLines="0" workbookViewId="0">
      <selection activeCell="AJ87" sqref="AJ87"/>
    </sheetView>
  </sheetViews>
  <sheetFormatPr defaultColWidth="10.875" defaultRowHeight="15" x14ac:dyDescent="0.25"/>
  <cols>
    <col min="1" max="1" width="3.375" style="2" customWidth="1"/>
    <col min="2" max="2" width="88.375" style="2" customWidth="1"/>
    <col min="3" max="16384" width="10.875" style="2"/>
  </cols>
  <sheetData>
    <row r="1" spans="2:2" ht="20.100000000000001" customHeight="1" x14ac:dyDescent="0.25"/>
    <row r="2" spans="2:2" ht="108" customHeight="1" x14ac:dyDescent="0.25">
      <c r="B2" s="1"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Workload Analysis</vt:lpstr>
      <vt:lpstr>Workload Summary</vt:lpstr>
      <vt:lpstr>Drop Down Lists</vt:lpstr>
      <vt:lpstr>- Disclaimer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2015-02-24T20:54:23Z</dcterms:created>
  <dcterms:modified xsi:type="dcterms:W3CDTF">2025-07-18T22:45:05Z</dcterms:modified>
</cp:coreProperties>
</file>