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Best-dashboard-application-templates/"/>
    </mc:Choice>
  </mc:AlternateContent>
  <xr:revisionPtr revIDLastSave="0" documentId="8_{49856EC4-745A-4CD3-B009-3F9EF485DDF3}" xr6:coauthVersionLast="37" xr6:coauthVersionMax="37" xr10:uidLastSave="{00000000-0000-0000-0000-000000000000}"/>
  <bookViews>
    <workbookView xWindow="564" yWindow="516" windowWidth="37080" windowHeight="19956" tabRatio="500" xr2:uid="{00000000-000D-0000-FFFF-FFFF00000000}"/>
  </bookViews>
  <sheets>
    <sheet name="Marketing Dashboard" sheetId="1" r:id="rId1"/>
    <sheet name="- Disclaimer -" sheetId="2" r:id="rId2"/>
  </sheets>
  <definedNames>
    <definedName name="_xlnm.Print_Area" localSheetId="0">'Marketing Dashboard'!$A$1:$S$53</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S17" i="1" l="1"/>
  <c r="S19" i="1" s="1"/>
  <c r="R17" i="1"/>
  <c r="R19" i="1" s="1"/>
  <c r="Q17" i="1"/>
  <c r="Q19" i="1" s="1"/>
  <c r="P17" i="1"/>
  <c r="P19" i="1" s="1"/>
  <c r="O17" i="1"/>
  <c r="O19" i="1" s="1"/>
  <c r="N17" i="1"/>
  <c r="N19" i="1" s="1"/>
  <c r="K16" i="1"/>
  <c r="J17" i="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7" i="1"/>
  <c r="B19" i="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K46" i="1" l="1"/>
  <c r="B7" i="1"/>
  <c r="B3" i="1" l="1"/>
  <c r="B5" i="1" s="1"/>
</calcChain>
</file>

<file path=xl/sharedStrings.xml><?xml version="1.0" encoding="utf-8"?>
<sst xmlns="http://schemas.openxmlformats.org/spreadsheetml/2006/main" count="167" uniqueCount="37">
  <si>
    <t>DATE</t>
  </si>
  <si>
    <t>LEADS OVER 30 DAYS</t>
  </si>
  <si>
    <t>SOURCE</t>
  </si>
  <si>
    <t>TOTAL LEADS BY SOURCE</t>
  </si>
  <si>
    <t>TOTAL LEADS BY DATE</t>
  </si>
  <si>
    <t>TOTAL</t>
  </si>
  <si>
    <t>GOAL</t>
  </si>
  <si>
    <t>% OF GOAL</t>
  </si>
  <si>
    <t>PLUS</t>
  </si>
  <si>
    <t>OPP</t>
  </si>
  <si>
    <t>SALE ACCEPTED</t>
  </si>
  <si>
    <t>ACTIONABLE LEAD</t>
  </si>
  <si>
    <t>CAPTURED LEAD</t>
  </si>
  <si>
    <t>WEB VISIT</t>
  </si>
  <si>
    <t>LEAD SOURCE</t>
  </si>
  <si>
    <t>JAN</t>
  </si>
  <si>
    <t>FEB</t>
  </si>
  <si>
    <t>MAR</t>
  </si>
  <si>
    <t>APR</t>
  </si>
  <si>
    <t>MAY</t>
  </si>
  <si>
    <t>JUN</t>
  </si>
  <si>
    <t>JUL</t>
  </si>
  <si>
    <t>AUG</t>
  </si>
  <si>
    <t>SEP</t>
  </si>
  <si>
    <t>OCT</t>
  </si>
  <si>
    <t>NOV</t>
  </si>
  <si>
    <t>DEC</t>
  </si>
  <si>
    <t>DIRECT</t>
  </si>
  <si>
    <t>SEARCH</t>
  </si>
  <si>
    <t>LEADS PER SOURCE THIS MONTH</t>
  </si>
  <si>
    <t>TRAFFIC SOURCE BY MONTH</t>
  </si>
  <si>
    <t>TRAFFIC PER SOURCE THIS YEAR</t>
  </si>
  <si>
    <t>TOTAL LEADS THIS MONTH</t>
  </si>
  <si>
    <t>MARKETING DASHBOARD TEMPLATE</t>
  </si>
  <si>
    <t>CLICK HERE TO CREATE IN SMARTSHEET</t>
  </si>
  <si>
    <t>REFERRAL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</si>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</sst>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6" x14ac:knownFonts="1">
    <font>
      <sz val="12"/>
      <color theme="1"/>
      <name val="Calibri"/>
      <family val="2"/>
      <scheme val="minor"/>
    </font>
    <font>
      <sz val="12"/>
      <color theme="1"/>
      <name val="Calibri"/>
      <family val="2"/>
      <scheme val="minor"/>
    </font>
    <font>
      <b/>
      <sz val="18"/>
      <color theme="0" tint="-0.499984740745262"/>
      <name val="Century Gothic"/>
      <family val="1"/>
    </font>
    <font>
      <sz val="10"/>
      <color theme="1"/>
      <name val="Century Gothic"/>
      <family val="1"/>
    </font>
    <font>
      <b/>
      <sz val="10"/>
      <color theme="1"/>
      <name val="Century Gothic"/>
      <family val="1"/>
    </font>
    <font>
      <b/>
      <sz val="10"/>
      <color theme="4" tint="-0.499984740745262"/>
      <name val="Century Gothic"/>
      <family val="1"/>
    </font>
    <font>
      <b/>
      <sz val="10"/>
      <color theme="5"/>
      <name val="Century Gothic"/>
      <family val="1"/>
    </font>
    <font>
      <b/>
      <sz val="10"/>
      <color theme="8"/>
      <name val="Century Gothic"/>
      <family val="1"/>
    </font>
    <font>
      <b/>
      <sz val="10"/>
      <color theme="0"/>
      <name val="Century Gothic"/>
      <family val="1"/>
    </font>
    <font>
      <b/>
      <sz val="18"/>
      <color theme="3" tint="0.39997558519241921"/>
      <name val="Century Gothic"/>
      <family val="1"/>
    </font>
    <font>
      <b/>
      <sz val="18"/>
      <color theme="3"/>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6"/>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8">
    <border>
      <left/>
      <right/>
      <top/>
      <bottom/>
      <diagonal/>
    </border>
    <border>
      <left style="thin">
        <color theme="8" tint="0.39997558519241921"/>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0" fontId="14" fillId="0" borderId="0" applyNumberFormat="0" applyFill="0" applyBorder="0" applyAlignment="0" applyProtection="0"/>
  </cellStyleXfs>
  <cellXfs count="56">
    <xf numFmtId="0" fontId="0" fillId="0" borderId="0" xfId="0"/>
    <xf numFmtId="3" fontId="2" fillId="0" borderId="0" xfId="0" applyNumberFormat="1" applyFont="1" applyFill="1" applyBorder="1" applyAlignment="1">
      <alignment horizontal="center" vertical="center" wrapText="1"/>
    </xf>
    <xf numFmtId="0" fontId="3" fillId="0" borderId="0" xfId="0" applyFont="1" applyFill="1" applyAlignment="1">
      <alignment wrapText="1"/>
    </xf>
    <xf numFmtId="0" fontId="4" fillId="0" borderId="0" xfId="0" applyFont="1" applyFill="1" applyAlignment="1">
      <alignment horizontal="center" vertical="center" wrapText="1"/>
    </xf>
    <xf numFmtId="3" fontId="6" fillId="0" borderId="0" xfId="1" applyNumberFormat="1" applyFont="1" applyFill="1" applyBorder="1" applyAlignment="1">
      <alignment horizontal="center" vertical="center" wrapText="1"/>
    </xf>
    <xf numFmtId="0" fontId="3" fillId="0" borderId="0" xfId="0" applyFont="1" applyFill="1" applyAlignment="1">
      <alignment horizontal="center" vertical="center" wrapText="1"/>
    </xf>
    <xf numFmtId="9" fontId="7" fillId="0" borderId="0" xfId="2" applyFont="1" applyFill="1" applyBorder="1" applyAlignment="1">
      <alignment horizontal="center" vertical="center" wrapText="1"/>
    </xf>
    <xf numFmtId="0" fontId="8" fillId="2" borderId="0" xfId="0" applyFont="1" applyFill="1" applyBorder="1" applyAlignment="1">
      <alignment horizontal="center" vertical="center" wrapText="1"/>
    </xf>
    <xf numFmtId="0" fontId="3" fillId="0" borderId="0" xfId="0" applyFont="1" applyAlignment="1">
      <alignment wrapText="1"/>
    </xf>
    <xf numFmtId="0" fontId="3" fillId="3" borderId="0" xfId="0" applyFont="1" applyFill="1" applyAlignment="1">
      <alignment wrapText="1"/>
    </xf>
    <xf numFmtId="0" fontId="8" fillId="2"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9" fillId="0" borderId="2" xfId="1" applyNumberFormat="1" applyFont="1" applyFill="1" applyBorder="1" applyAlignment="1">
      <alignment horizontal="center" vertical="center" wrapText="1"/>
    </xf>
    <xf numFmtId="9" fontId="10" fillId="0" borderId="2" xfId="2" applyFont="1" applyFill="1" applyBorder="1" applyAlignment="1">
      <alignment horizontal="center" vertical="center" wrapText="1"/>
    </xf>
    <xf numFmtId="0" fontId="11" fillId="0" borderId="0" xfId="0" applyFont="1" applyFill="1" applyBorder="1" applyAlignment="1">
      <alignment horizontal="left" vertical="center"/>
    </xf>
    <xf numFmtId="0" fontId="8" fillId="2" borderId="1" xfId="0" applyFont="1" applyFill="1" applyBorder="1" applyAlignment="1">
      <alignment horizontal="left" vertical="center" wrapText="1" indent="1"/>
    </xf>
    <xf numFmtId="0" fontId="3" fillId="0" borderId="0" xfId="0" applyFont="1" applyFill="1" applyAlignment="1">
      <alignment horizontal="left" vertical="center" wrapText="1" indent="1"/>
    </xf>
    <xf numFmtId="0" fontId="3" fillId="0" borderId="0" xfId="0" applyFont="1" applyAlignment="1">
      <alignment horizontal="left" vertical="center" wrapText="1" indent="1"/>
    </xf>
    <xf numFmtId="0" fontId="3" fillId="3" borderId="0" xfId="0" applyFont="1" applyFill="1" applyAlignment="1">
      <alignment horizontal="left" vertical="center" wrapText="1" indent="1"/>
    </xf>
    <xf numFmtId="0" fontId="5" fillId="0" borderId="0" xfId="0" applyFont="1" applyFill="1" applyAlignment="1">
      <alignment horizontal="left" vertical="center" wrapText="1" indent="1"/>
    </xf>
    <xf numFmtId="3" fontId="5" fillId="0" borderId="0" xfId="0" applyNumberFormat="1" applyFont="1" applyFill="1" applyAlignment="1">
      <alignment horizontal="left" vertical="center" wrapText="1" indent="1"/>
    </xf>
    <xf numFmtId="3" fontId="3" fillId="0" borderId="2" xfId="0" applyNumberFormat="1" applyFont="1" applyBorder="1" applyAlignment="1">
      <alignment horizontal="left" vertical="center" wrapText="1" indent="1"/>
    </xf>
    <xf numFmtId="3" fontId="3" fillId="0" borderId="2" xfId="2" applyNumberFormat="1" applyFont="1" applyBorder="1" applyAlignment="1">
      <alignment horizontal="left" vertical="center" wrapText="1" indent="1"/>
    </xf>
    <xf numFmtId="3" fontId="3" fillId="3" borderId="2" xfId="0" applyNumberFormat="1" applyFont="1" applyFill="1" applyBorder="1" applyAlignment="1">
      <alignment horizontal="left" vertical="center" wrapText="1" indent="1"/>
    </xf>
    <xf numFmtId="3" fontId="4" fillId="0" borderId="2" xfId="0" applyNumberFormat="1" applyFont="1" applyFill="1" applyBorder="1" applyAlignment="1">
      <alignment horizontal="left" vertical="center" wrapText="1" indent="1"/>
    </xf>
    <xf numFmtId="3" fontId="5" fillId="0" borderId="2" xfId="2" applyNumberFormat="1" applyFont="1" applyFill="1" applyBorder="1" applyAlignment="1">
      <alignment horizontal="left" vertical="center" wrapText="1" indent="1"/>
    </xf>
    <xf numFmtId="164" fontId="5" fillId="0" borderId="2" xfId="2" applyNumberFormat="1" applyFont="1" applyFill="1" applyBorder="1" applyAlignment="1">
      <alignment horizontal="left" vertical="center" wrapText="1" indent="1"/>
    </xf>
    <xf numFmtId="0" fontId="3" fillId="5" borderId="2" xfId="0" applyFont="1" applyFill="1" applyBorder="1" applyAlignment="1">
      <alignment horizontal="left" vertical="center" wrapText="1" indent="1"/>
    </xf>
    <xf numFmtId="3" fontId="3" fillId="5" borderId="2" xfId="0" applyNumberFormat="1" applyFont="1" applyFill="1" applyBorder="1" applyAlignment="1">
      <alignment horizontal="left" vertical="center" wrapText="1" indent="1"/>
    </xf>
    <xf numFmtId="0" fontId="3" fillId="6" borderId="2" xfId="0" applyFont="1" applyFill="1" applyBorder="1" applyAlignment="1">
      <alignment horizontal="left" vertical="center" wrapText="1" indent="1"/>
    </xf>
    <xf numFmtId="3" fontId="3" fillId="6" borderId="2" xfId="0" applyNumberFormat="1" applyFont="1" applyFill="1" applyBorder="1" applyAlignment="1">
      <alignment horizontal="left" vertical="center" wrapText="1" indent="1"/>
    </xf>
    <xf numFmtId="0" fontId="8" fillId="7" borderId="2"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4" fillId="0" borderId="2" xfId="0" applyFont="1" applyBorder="1" applyAlignment="1">
      <alignment horizontal="left" vertical="center" wrapText="1" indent="1"/>
    </xf>
    <xf numFmtId="0" fontId="4" fillId="3" borderId="2" xfId="0"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8" fillId="2" borderId="5" xfId="0" applyFont="1" applyFill="1" applyBorder="1" applyAlignment="1">
      <alignment horizontal="left" vertical="center" wrapText="1" indent="1"/>
    </xf>
    <xf numFmtId="0" fontId="8" fillId="2" borderId="6" xfId="0" applyFont="1" applyFill="1" applyBorder="1" applyAlignment="1">
      <alignment horizontal="left" vertical="center" wrapText="1" indent="1"/>
    </xf>
    <xf numFmtId="0" fontId="8" fillId="7" borderId="3"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7" borderId="4"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0" fontId="8" fillId="7" borderId="6" xfId="0" applyFont="1" applyFill="1" applyBorder="1" applyAlignment="1">
      <alignment horizontal="left" vertical="center" wrapText="1" indent="1"/>
    </xf>
    <xf numFmtId="0" fontId="4" fillId="0" borderId="3" xfId="0" applyFont="1" applyBorder="1" applyAlignment="1">
      <alignment horizontal="left" vertical="center" wrapText="1" indent="1"/>
    </xf>
    <xf numFmtId="3" fontId="3" fillId="0" borderId="3" xfId="0" applyNumberFormat="1" applyFont="1" applyBorder="1" applyAlignment="1">
      <alignment horizontal="left" vertical="center" wrapText="1" indent="1"/>
    </xf>
    <xf numFmtId="0" fontId="3" fillId="8" borderId="2" xfId="0" applyFont="1" applyFill="1" applyBorder="1" applyAlignment="1">
      <alignment horizontal="left" vertical="center" wrapText="1" indent="1"/>
    </xf>
    <xf numFmtId="3" fontId="3" fillId="8" borderId="2" xfId="0" applyNumberFormat="1" applyFont="1" applyFill="1" applyBorder="1" applyAlignment="1">
      <alignment horizontal="left" vertical="center" wrapText="1" indent="1"/>
    </xf>
    <xf numFmtId="0" fontId="0" fillId="0" borderId="0" xfId="0" applyBorder="1" applyAlignment="1"/>
    <xf numFmtId="0" fontId="3" fillId="0" borderId="0" xfId="0" applyFont="1" applyFill="1" applyAlignment="1"/>
    <xf numFmtId="0" fontId="3" fillId="0" borderId="0" xfId="0" applyFont="1" applyAlignment="1"/>
    <xf numFmtId="0" fontId="12" fillId="0" borderId="0" xfId="3" applyFont="1"/>
    <xf numFmtId="0" fontId="13" fillId="0" borderId="7" xfId="3" applyFont="1" applyBorder="1" applyAlignment="1">
      <alignment horizontal="left" vertical="center" wrapText="1" indent="2"/>
    </xf>
    <xf numFmtId="0" fontId="4" fillId="8" borderId="2" xfId="0" applyFont="1" applyFill="1" applyBorder="1" applyAlignment="1">
      <alignment horizontal="left" vertical="center" wrapText="1" indent="1"/>
    </xf>
    <xf numFmtId="3" fontId="3" fillId="8" borderId="2" xfId="2" applyNumberFormat="1" applyFont="1" applyFill="1" applyBorder="1" applyAlignment="1">
      <alignment horizontal="left" vertical="center" wrapText="1" indent="1"/>
    </xf>
    <xf numFmtId="0" fontId="15" fillId="9" borderId="0" xfId="4" applyFont="1" applyFill="1" applyBorder="1" applyAlignment="1">
      <alignment horizontal="center" vertical="center"/>
    </xf>
    <xf numFmtId="0" fontId="15" fillId="0" borderId="0" xfId="4" applyFont="1" applyAlignment="1"/>
  </cellXfs>
  <cellStyles count="5">
    <cellStyle name="Normal 2" xfId="3" xr:uid="{40CFE8BF-22E2-0A4C-A369-62E689CB2E91}"/>
    <cellStyle name="Гиперссылка" xfId="4" builtinId="8"/>
    <cellStyle name="Обычный" xfId="0" builtinId="0"/>
    <cellStyle name="Процентный" xfId="2" builtinId="5"/>
    <cellStyle name="Финансовый" xfId="1" builtinId="3"/>
  </cellStyles>
  <dxfs count="0"/>
  <tableStyles count="0" defaultTableStyle="TableStyleMedium9" defaultPivotStyle="PivotStyleMedium7"/>
  <colors>
    <mruColors>
      <color rgb="FF03C25B"/>
      <color rgb="FFDAF3F0"/>
      <color rgb="FFF38D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bg1">
                  <a:lumMod val="75000"/>
                </a:schemeClr>
              </a:solidFill>
              <a:prstDash val="sysDot"/>
              <a:round/>
            </a:ln>
            <a:effectLst/>
          </c:spPr>
          <c:marker>
            <c:symbol val="circle"/>
            <c:size val="11"/>
            <c:spPr>
              <a:solidFill>
                <a:schemeClr val="tx2">
                  <a:lumMod val="60000"/>
                  <a:lumOff val="40000"/>
                </a:schemeClr>
              </a:solidFill>
              <a:ln w="12700">
                <a:solidFill>
                  <a:schemeClr val="bg1">
                    <a:lumMod val="75000"/>
                  </a:schemeClr>
                </a:solidFill>
              </a:ln>
              <a:effectLst/>
            </c:spPr>
          </c:marker>
          <c:trendline>
            <c:spPr>
              <a:ln w="19050" cap="rnd">
                <a:solidFill>
                  <a:schemeClr val="tx2"/>
                </a:solidFill>
                <a:prstDash val="sysDot"/>
              </a:ln>
              <a:effectLst/>
            </c:spPr>
            <c:trendlineType val="linear"/>
            <c:dispRSqr val="0"/>
            <c:dispEq val="0"/>
          </c:trendline>
          <c:xVal>
            <c:numRef>
              <c:f>'Marketing Dashboard'!$J$16:$J$45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'Marketing Dashboard'!$K$16:$K$45</c:f>
              <c:numCache>
                <c:formatCode>#,##0</c:formatCode>
                <c:ptCount val="30"/>
                <c:pt idx="0">
                  <c:v>5137</c:v>
                </c:pt>
                <c:pt idx="1">
                  <c:v>4929</c:v>
                </c:pt>
                <c:pt idx="2">
                  <c:v>2933</c:v>
                </c:pt>
                <c:pt idx="3">
                  <c:v>4091</c:v>
                </c:pt>
                <c:pt idx="4">
                  <c:v>3030</c:v>
                </c:pt>
                <c:pt idx="5">
                  <c:v>1399</c:v>
                </c:pt>
                <c:pt idx="6">
                  <c:v>3020</c:v>
                </c:pt>
                <c:pt idx="7">
                  <c:v>2798</c:v>
                </c:pt>
                <c:pt idx="8">
                  <c:v>1382</c:v>
                </c:pt>
                <c:pt idx="9">
                  <c:v>3148</c:v>
                </c:pt>
                <c:pt idx="10">
                  <c:v>2307</c:v>
                </c:pt>
                <c:pt idx="11">
                  <c:v>4117</c:v>
                </c:pt>
                <c:pt idx="12">
                  <c:v>3738</c:v>
                </c:pt>
                <c:pt idx="13">
                  <c:v>5168</c:v>
                </c:pt>
                <c:pt idx="14">
                  <c:v>1657</c:v>
                </c:pt>
                <c:pt idx="15">
                  <c:v>2373</c:v>
                </c:pt>
                <c:pt idx="16">
                  <c:v>3748</c:v>
                </c:pt>
                <c:pt idx="17">
                  <c:v>3734</c:v>
                </c:pt>
                <c:pt idx="18">
                  <c:v>2577</c:v>
                </c:pt>
                <c:pt idx="19">
                  <c:v>3029</c:v>
                </c:pt>
                <c:pt idx="20">
                  <c:v>1533</c:v>
                </c:pt>
                <c:pt idx="21">
                  <c:v>4977</c:v>
                </c:pt>
                <c:pt idx="22">
                  <c:v>3267</c:v>
                </c:pt>
                <c:pt idx="23">
                  <c:v>5033</c:v>
                </c:pt>
                <c:pt idx="24">
                  <c:v>3832</c:v>
                </c:pt>
                <c:pt idx="25">
                  <c:v>4660</c:v>
                </c:pt>
                <c:pt idx="26">
                  <c:v>2379</c:v>
                </c:pt>
                <c:pt idx="27">
                  <c:v>4539</c:v>
                </c:pt>
                <c:pt idx="28">
                  <c:v>3281</c:v>
                </c:pt>
                <c:pt idx="29">
                  <c:v>2091</c:v>
                </c:pt>
              </c:numCache>
            </c:numRef>
          </c:yVal>
          <c:smooth val="1"/>
          <c:extLst>
            <c:ext xmlns:c16="http://schemas.microsoft.com/office/drawing/2014/chart" uri="{C3380CC4-5D6E-409C-BE32-E72D297353CC}">
              <c16:uniqueId val="{00000001-83F0-4A26-8FE1-7071291F3F49}"/>
            </c:ext>
          </c:extLst>
        </c:ser>
        <c:dLbls>
          <c:showLegendKey val="0"/>
          <c:showVal val="0"/>
          <c:showCatName val="0"/>
          <c:showSerName val="0"/>
          <c:showPercent val="0"/>
          <c:showBubbleSize val="0"/>
        </c:dLbls>
        <c:axId val="55078448"/>
        <c:axId val="55079008"/>
      </c:scatterChart>
      <c:valAx>
        <c:axId val="55078448"/>
        <c:scaling>
          <c:orientation val="minMax"/>
          <c:max val="30"/>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55079008"/>
        <c:crosses val="autoZero"/>
        <c:crossBetween val="midCat"/>
        <c:majorUnit val="1"/>
      </c:valAx>
      <c:valAx>
        <c:axId val="55079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550784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6.9413260272989788E-2"/>
          <c:y val="5.2117263843648211E-2"/>
          <c:w val="0.91359986493647793"/>
          <c:h val="0.87952242940316494"/>
        </c:manualLayout>
      </c:layout>
      <c:barChart>
        <c:barDir val="bar"/>
        <c:grouping val="clustered"/>
        <c:varyColors val="0"/>
        <c:ser>
          <c:idx val="0"/>
          <c:order val="0"/>
          <c:spPr>
            <a:solidFill>
              <a:schemeClr val="accent1">
                <a:lumMod val="60000"/>
                <a:lumOff val="40000"/>
              </a:schemeClr>
            </a:solidFill>
            <a:ln>
              <a:noFill/>
            </a:ln>
            <a:effectLst/>
          </c:spPr>
          <c:invertIfNegative val="0"/>
          <c:dLbls>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'Marketing Dashboard'!$N$16:$S$16</c:f>
              <c:strCache>
                <c:ptCount val="6"/>
                <c:pt idx="0">
                  <c:v>PLUS</c:v>
                </c:pt>
                <c:pt idx="1">
                  <c:v>OPP</c:v>
                </c:pt>
                <c:pt idx="2">
                  <c:v>SALE ACCEPTED</c:v>
                </c:pt>
                <c:pt idx="3">
                  <c:v>ACTIONABLE LEAD</c:v>
                </c:pt>
                <c:pt idx="4">
                  <c:v>CAPTURED LEAD</c:v>
                </c:pt>
                <c:pt idx="5">
                  <c:v>WEB VISIT</c:v>
                </c:pt>
              </c:strCache>
            </c:strRef>
          </c:cat>
          <c:val>
            <c:numRef>
              <c:f>'Marketing Dashboard'!$N$17:$S$17</c:f>
              <c:numCache>
                <c:formatCode>#,##0</c:formatCode>
                <c:ptCount val="6"/>
                <c:pt idx="0">
                  <c:v>1516</c:v>
                </c:pt>
                <c:pt idx="1">
                  <c:v>3491</c:v>
                </c:pt>
                <c:pt idx="2">
                  <c:v>5372</c:v>
                </c:pt>
                <c:pt idx="3">
                  <c:v>6187</c:v>
                </c:pt>
                <c:pt idx="4">
                  <c:v>9193</c:v>
                </c:pt>
                <c:pt idx="5">
                  <c:v>74148</c:v>
                </c:pt>
              </c:numCache>
            </c:numRef>
          </c:val>
          <c:extLst>
            <c:ext xmlns:c16="http://schemas.microsoft.com/office/drawing/2014/chart" uri="{C3380CC4-5D6E-409C-BE32-E72D297353CC}">
              <c16:uniqueId val="{00000000-B0CC-4CF2-A60C-6E2E7921DB0A}"/>
            </c:ext>
          </c:extLst>
        </c:ser>
        <c:dLbls>
          <c:showLegendKey val="0"/>
          <c:showVal val="0"/>
          <c:showCatName val="0"/>
          <c:showSerName val="0"/>
          <c:showPercent val="0"/>
          <c:showBubbleSize val="0"/>
        </c:dLbls>
        <c:gapWidth val="42"/>
        <c:axId val="55081248"/>
        <c:axId val="55081808"/>
      </c:barChart>
      <c:catAx>
        <c:axId val="55081248"/>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1000" b="1" i="0" u="none" strike="noStrike" kern="1200" cap="all" spc="150" normalizeH="0" baseline="0">
                <a:solidFill>
                  <a:schemeClr val="lt1"/>
                </a:solidFill>
                <a:latin typeface="Century Gothic" panose="020B0502020202020204" pitchFamily="34" charset="0"/>
                <a:ea typeface="+mn-ea"/>
                <a:cs typeface="+mn-cs"/>
              </a:defRPr>
            </a:pPr>
            <a:endParaRPr lang="ru-RU"/>
          </a:p>
        </c:txPr>
        <c:crossAx val="55081808"/>
        <c:crosses val="autoZero"/>
        <c:auto val="1"/>
        <c:lblAlgn val="ctr"/>
        <c:lblOffset val="100"/>
        <c:noMultiLvlLbl val="0"/>
      </c:catAx>
      <c:valAx>
        <c:axId val="55081808"/>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lt1"/>
                </a:solidFill>
                <a:latin typeface="Century Gothic" panose="020B0502020202020204" pitchFamily="34" charset="0"/>
                <a:ea typeface="+mn-ea"/>
                <a:cs typeface="+mn-cs"/>
              </a:defRPr>
            </a:pPr>
            <a:endParaRPr lang="ru-RU"/>
          </a:p>
        </c:txPr>
        <c:crossAx val="55081248"/>
        <c:crosses val="autoZero"/>
        <c:crossBetween val="between"/>
      </c:valAx>
      <c:spPr>
        <a:noFill/>
        <a:ln>
          <a:noFill/>
        </a:ln>
        <a:effectLst/>
      </c:spPr>
    </c:plotArea>
    <c:plotVisOnly val="1"/>
    <c:dispBlanksAs val="gap"/>
    <c:showDLblsOverMax val="0"/>
  </c:chart>
  <c:spPr>
    <a:solidFill>
      <a:schemeClr val="tx2">
        <a:lumMod val="60000"/>
        <a:lumOff val="40000"/>
      </a:schemeClr>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2.9692263237737486E-2"/>
          <c:y val="0.11146374884957562"/>
          <c:w val="0.96457379180813407"/>
          <c:h val="0.83402556498619496"/>
        </c:manualLayout>
      </c:layout>
      <c:barChart>
        <c:barDir val="col"/>
        <c:grouping val="clustered"/>
        <c:varyColors val="0"/>
        <c:ser>
          <c:idx val="0"/>
          <c:order val="0"/>
          <c:tx>
            <c:strRef>
              <c:f>'Marketing Dashboard'!$B$51</c:f>
              <c:strCache>
                <c:ptCount val="1"/>
                <c:pt idx="0">
                  <c:v>DIRECT</c:v>
                </c:pt>
              </c:strCache>
            </c:strRef>
          </c:tx>
          <c:spPr>
            <a:solidFill>
              <a:schemeClr val="accent1">
                <a:lumMod val="40000"/>
                <a:lumOff val="60000"/>
              </a:schemeClr>
            </a:solidFill>
            <a:ln>
              <a:noFill/>
            </a:ln>
            <a:effectLst/>
          </c:spPr>
          <c:invertIfNegative val="0"/>
          <c:cat>
            <c:strRef>
              <c:f>'Marketing Dashboard'!$C$50:$N$50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Dashboard'!$C$51:$N$51</c:f>
              <c:numCache>
                <c:formatCode>#,##0</c:formatCode>
                <c:ptCount val="12"/>
                <c:pt idx="0">
                  <c:v>222006</c:v>
                </c:pt>
                <c:pt idx="1">
                  <c:v>180009</c:v>
                </c:pt>
                <c:pt idx="2">
                  <c:v>99998</c:v>
                </c:pt>
                <c:pt idx="3">
                  <c:v>215030</c:v>
                </c:pt>
                <c:pt idx="4">
                  <c:v>195262</c:v>
                </c:pt>
                <c:pt idx="5">
                  <c:v>272260</c:v>
                </c:pt>
                <c:pt idx="6">
                  <c:v>128123</c:v>
                </c:pt>
                <c:pt idx="7">
                  <c:v>163950</c:v>
                </c:pt>
                <c:pt idx="8">
                  <c:v>213914</c:v>
                </c:pt>
                <c:pt idx="9">
                  <c:v>180191</c:v>
                </c:pt>
                <c:pt idx="10">
                  <c:v>111890</c:v>
                </c:pt>
                <c:pt idx="11">
                  <c:v>260495</c:v>
                </c:pt>
              </c:numCache>
            </c:numRef>
          </c:val>
          <c:extLst>
            <c:ext xmlns:c16="http://schemas.microsoft.com/office/drawing/2014/chart" uri="{C3380CC4-5D6E-409C-BE32-E72D297353CC}">
              <c16:uniqueId val="{00000000-976E-4012-B63B-C88F3C456AB3}"/>
            </c:ext>
          </c:extLst>
        </c:ser>
        <c:ser>
          <c:idx val="1"/>
          <c:order val="1"/>
          <c:tx>
            <c:strRef>
              <c:f>'Marketing Dashboard'!$B$52</c:f>
              <c:strCache>
                <c:ptCount val="1"/>
                <c:pt idx="0">
                  <c:v>SEARCH</c:v>
                </c:pt>
              </c:strCache>
            </c:strRef>
          </c:tx>
          <c:spPr>
            <a:solidFill>
              <a:schemeClr val="accent3"/>
            </a:solidFill>
            <a:ln>
              <a:noFill/>
            </a:ln>
            <a:effectLst/>
          </c:spPr>
          <c:invertIfNegative val="0"/>
          <c:cat>
            <c:strRef>
              <c:f>'Marketing Dashboard'!$C$50:$N$50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Dashboard'!$C$52:$N$52</c:f>
              <c:numCache>
                <c:formatCode>#,##0</c:formatCode>
                <c:ptCount val="12"/>
                <c:pt idx="0">
                  <c:v>47216</c:v>
                </c:pt>
                <c:pt idx="1">
                  <c:v>244714</c:v>
                </c:pt>
                <c:pt idx="2">
                  <c:v>246549</c:v>
                </c:pt>
                <c:pt idx="3">
                  <c:v>235062</c:v>
                </c:pt>
                <c:pt idx="4">
                  <c:v>162881</c:v>
                </c:pt>
                <c:pt idx="5">
                  <c:v>96528</c:v>
                </c:pt>
                <c:pt idx="6">
                  <c:v>29235</c:v>
                </c:pt>
                <c:pt idx="7">
                  <c:v>25934</c:v>
                </c:pt>
                <c:pt idx="8">
                  <c:v>233397</c:v>
                </c:pt>
                <c:pt idx="9">
                  <c:v>78479</c:v>
                </c:pt>
                <c:pt idx="10">
                  <c:v>184799</c:v>
                </c:pt>
                <c:pt idx="11">
                  <c:v>248215</c:v>
                </c:pt>
              </c:numCache>
            </c:numRef>
          </c:val>
          <c:extLst>
            <c:ext xmlns:c16="http://schemas.microsoft.com/office/drawing/2014/chart" uri="{C3380CC4-5D6E-409C-BE32-E72D297353CC}">
              <c16:uniqueId val="{00000001-976E-4012-B63B-C88F3C456AB3}"/>
            </c:ext>
          </c:extLst>
        </c:ser>
        <c:ser>
          <c:idx val="2"/>
          <c:order val="2"/>
          <c:tx>
            <c:strRef>
              <c:f>'Marketing Dashboard'!$B$53</c:f>
              <c:strCache>
                <c:ptCount val="1"/>
                <c:pt idx="0">
                  <c:v>REFERRAL</c:v>
                </c:pt>
              </c:strCache>
            </c:strRef>
          </c:tx>
          <c:spPr>
            <a:solidFill>
              <a:schemeClr val="bg1">
                <a:lumMod val="95000"/>
              </a:schemeClr>
            </a:solidFill>
            <a:ln>
              <a:noFill/>
            </a:ln>
            <a:effectLst/>
          </c:spPr>
          <c:invertIfNegative val="0"/>
          <c:cat>
            <c:strRef>
              <c:f>'Marketing Dashboard'!$C$50:$N$50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Dashboard'!$C$53:$N$53</c:f>
              <c:numCache>
                <c:formatCode>#,##0</c:formatCode>
                <c:ptCount val="12"/>
                <c:pt idx="0">
                  <c:v>19193</c:v>
                </c:pt>
                <c:pt idx="1">
                  <c:v>32086</c:v>
                </c:pt>
                <c:pt idx="2">
                  <c:v>93117</c:v>
                </c:pt>
                <c:pt idx="3">
                  <c:v>45862</c:v>
                </c:pt>
                <c:pt idx="4">
                  <c:v>62853</c:v>
                </c:pt>
                <c:pt idx="5">
                  <c:v>55513</c:v>
                </c:pt>
                <c:pt idx="6">
                  <c:v>22945</c:v>
                </c:pt>
                <c:pt idx="7">
                  <c:v>15084</c:v>
                </c:pt>
                <c:pt idx="8">
                  <c:v>45347</c:v>
                </c:pt>
                <c:pt idx="9">
                  <c:v>57736</c:v>
                </c:pt>
                <c:pt idx="10">
                  <c:v>20142</c:v>
                </c:pt>
                <c:pt idx="11">
                  <c:v>45284</c:v>
                </c:pt>
              </c:numCache>
            </c:numRef>
          </c:val>
          <c:extLst>
            <c:ext xmlns:c16="http://schemas.microsoft.com/office/drawing/2014/chart" uri="{C3380CC4-5D6E-409C-BE32-E72D297353CC}">
              <c16:uniqueId val="{00000002-976E-4012-B63B-C88F3C456AB3}"/>
            </c:ext>
          </c:extLst>
        </c:ser>
        <c:dLbls>
          <c:showLegendKey val="0"/>
          <c:showVal val="0"/>
          <c:showCatName val="0"/>
          <c:showSerName val="0"/>
          <c:showPercent val="0"/>
          <c:showBubbleSize val="0"/>
        </c:dLbls>
        <c:gapWidth val="66"/>
        <c:axId val="220233152"/>
        <c:axId val="220233712"/>
      </c:barChart>
      <c:catAx>
        <c:axId val="220233152"/>
        <c:scaling>
          <c:orientation val="minMax"/>
        </c:scaling>
        <c:delete val="0"/>
        <c:axPos val="b"/>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10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220233712"/>
        <c:crosses val="autoZero"/>
        <c:auto val="1"/>
        <c:lblAlgn val="ctr"/>
        <c:lblOffset val="100"/>
        <c:noMultiLvlLbl val="0"/>
      </c:catAx>
      <c:valAx>
        <c:axId val="220233712"/>
        <c:scaling>
          <c:orientation val="minMax"/>
        </c:scaling>
        <c:delete val="0"/>
        <c:axPos val="l"/>
        <c:majorGridlines>
          <c:spPr>
            <a:ln w="9525" cap="flat" cmpd="sng" algn="ctr">
              <a:solidFill>
                <a:schemeClr val="lt1">
                  <a:alpha val="2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lt1"/>
                </a:solidFill>
                <a:latin typeface="Century Gothic" panose="020B0502020202020204" pitchFamily="34" charset="0"/>
                <a:ea typeface="+mn-ea"/>
                <a:cs typeface="+mn-cs"/>
              </a:defRPr>
            </a:pPr>
            <a:endParaRPr lang="ru-RU"/>
          </a:p>
        </c:txPr>
        <c:crossAx val="220233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Century Gothic" panose="020B0502020202020204" pitchFamily="34" charset="0"/>
              <a:ea typeface="+mn-ea"/>
              <a:cs typeface="+mn-cs"/>
            </a:defRPr>
          </a:pPr>
          <a:endParaRPr lang="ru-RU"/>
        </a:p>
      </c:txPr>
    </c:legend>
    <c:plotVisOnly val="1"/>
    <c:dispBlanksAs val="gap"/>
    <c:showDLblsOverMax val="0"/>
  </c:chart>
  <c:spPr>
    <a:solidFill>
      <a:schemeClr val="tx2"/>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cVFh29" TargetMode="External"/></Relationships>
</file>

<file path=xl/drawings/drawing1.xml><?xml version="1.0" encoding="utf-8"?>
<xdr:wsDr xmlns:xdr="http://schemas.openxmlformats.org/drawingml/2006/spreadsheetDrawing" xmlns:a="http://schemas.openxmlformats.org/drawingml/2006/main">
  <xdr:twoCellAnchor>
    <xdr:from>
      <xdr:col>2</xdr:col>
      <xdr:colOff>101600</xdr:colOff>
      <xdr:row>1</xdr:row>
      <xdr:rowOff>88900</xdr:rowOff>
    </xdr:from>
    <xdr:to>
      <xdr:col>18</xdr:col>
      <xdr:colOff>876300</xdr:colOff>
      <xdr:row>6</xdr:row>
      <xdr:rowOff>901700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139700</xdr:rowOff>
    </xdr:from>
    <xdr:to>
      <xdr:col>19</xdr:col>
      <xdr:colOff>38100</xdr:colOff>
      <xdr:row>9</xdr:row>
      <xdr:rowOff>4038600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12</xdr:row>
      <xdr:rowOff>88900</xdr:rowOff>
    </xdr:from>
    <xdr:to>
      <xdr:col>19</xdr:col>
      <xdr:colOff>0</xdr:colOff>
      <xdr:row>12</xdr:row>
      <xdr:rowOff>4978400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15</xdr:col>
      <xdr:colOff>698500</xdr:colOff>
      <xdr:row>0</xdr:row>
      <xdr:rowOff>0</xdr:rowOff>
    </xdr:from>
    <xdr:to>
      <xdr:col>19</xdr:col>
      <xdr:colOff>82206</xdr:colOff>
      <xdr:row>1</xdr:row>
      <xdr:rowOff>127000</xdr:rowOff>
    </xdr:to>
    <xdr:pic>
      <xdr:nvPicPr>
        <xdr:cNvPr id="9" name="Picture 8">
          <a:hlinkClick xmlns:r="http://schemas.openxmlformats.org/officeDocument/2006/relationships" r:id="rId4"/>
          <a:extLst>
            <a:ext uri="{FF2B5EF4-FFF2-40B4-BE49-F238E27FC236}">
              <a16:creationId xmlns:a16="http://schemas.microsoft.com/office/drawing/2014/main" id="{7ED292F0-06F5-7749-AE3E-A3AF82CCF959}"/>
            </a:ext>
          </a:extLst>
        </xdr:cNvPr>
        <xdr:cNvPicPr>
          <a:picLocks noChangeAspect="1"/>
        </xdr:cNvPicPr>
      </xdr:nvPicPr>
      <xdr:blipFill>
        <a:blip xmlns:r="http://schemas.openxmlformats.org/officeDocument/2006/relationships" r:embed="rId5"/>
        <a:stretch>
          <a:fillRect/>
        </a:stretch>
      </xdr:blipFill>
      <xdr:spPr>
        <a:xfrm>
          <a:off x="18605500" y="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VFh2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A1:X65"/>
  <sheetViews>
    <sheetView showGridLines="0" tabSelected="1" workbookViewId="0">
      <pane ySplit="1" topLeftCell="A2" activePane="bottomLeft" state="frozen"/>
      <selection pane="bottomLeft" activeCell="B55" sqref="B55:S55"/>
    </sheetView>
  </sheetViews>
  <sheetFormatPr defaultColWidth="10.796875" defaultRowHeight="13.2" x14ac:dyDescent="0.25"/>
  <cols>
    <col min="1" max="1" width="3.296875" style="2" customWidth="1"/>
    <col min="2" max="2" width="28.796875" style="8" customWidth="1"/>
    <col min="3" max="18" width="15.796875" style="8" customWidth="1"/>
    <col min="19" max="19" width="11.69921875" style="8" customWidth="1"/>
    <col min="20" max="20" width="3.296875" style="2" customWidth="1"/>
    <col min="21" max="16384" width="10.796875" style="8"/>
  </cols>
  <sheetData>
    <row r="1" spans="2:19" s="2" customFormat="1" ht="49.95" customHeight="1" x14ac:dyDescent="0.25">
      <c r="B1" s="14" t="s">
        <v>33</v>
      </c>
    </row>
    <row r="2" spans="2:19" s="2" customFormat="1" ht="27" customHeight="1" x14ac:dyDescent="0.25">
      <c r="B2" s="10" t="s">
        <v>32</v>
      </c>
      <c r="C2" s="3"/>
    </row>
    <row r="3" spans="2:19" s="2" customFormat="1" ht="72" customHeight="1" x14ac:dyDescent="0.25">
      <c r="B3" s="12">
        <f>'Marketing Dashboard'!K46</f>
        <v>99907</v>
      </c>
      <c r="C3" s="4"/>
    </row>
    <row r="4" spans="2:19" s="2" customFormat="1" ht="39" customHeight="1" x14ac:dyDescent="0.25">
      <c r="B4" s="10" t="s">
        <v>7</v>
      </c>
    </row>
    <row r="5" spans="2:19" s="2" customFormat="1" ht="72" customHeight="1" x14ac:dyDescent="0.25">
      <c r="B5" s="13">
        <f>B3/B7</f>
        <v>1.5733385826771653</v>
      </c>
      <c r="D5" s="3"/>
    </row>
    <row r="6" spans="2:19" s="5" customFormat="1" ht="36" customHeight="1" x14ac:dyDescent="0.3">
      <c r="B6" s="10" t="s">
        <v>6</v>
      </c>
      <c r="C6" s="6"/>
      <c r="D6" s="6"/>
    </row>
    <row r="7" spans="2:19" s="2" customFormat="1" ht="72" customHeight="1" x14ac:dyDescent="0.25">
      <c r="B7" s="11">
        <f>'Marketing Dashboard'!K47</f>
        <v>63500</v>
      </c>
    </row>
    <row r="8" spans="2:19" s="2" customFormat="1" ht="10.95" customHeight="1" x14ac:dyDescent="0.25">
      <c r="B8" s="1"/>
    </row>
    <row r="9" spans="2:19" ht="25.05" customHeight="1" x14ac:dyDescent="0.25">
      <c r="B9" s="15" t="s">
        <v>29</v>
      </c>
      <c r="C9" s="7"/>
      <c r="D9" s="7"/>
      <c r="E9" s="7"/>
      <c r="F9" s="7"/>
      <c r="G9" s="7"/>
      <c r="H9" s="7"/>
      <c r="I9" s="7"/>
      <c r="J9" s="7"/>
      <c r="K9" s="7"/>
      <c r="L9" s="7"/>
      <c r="M9" s="7"/>
      <c r="N9" s="7"/>
      <c r="O9" s="7"/>
      <c r="P9" s="7"/>
      <c r="Q9" s="7"/>
      <c r="R9" s="7"/>
      <c r="S9" s="7"/>
    </row>
    <row r="10" spans="2:19" s="5" customFormat="1" ht="319.95" customHeight="1" x14ac:dyDescent="0.3"/>
    <row r="11" spans="2:19" s="2" customFormat="1" ht="10.95" customHeight="1" x14ac:dyDescent="0.25"/>
    <row r="12" spans="2:19" ht="25.05" customHeight="1" x14ac:dyDescent="0.25">
      <c r="B12" s="15" t="s">
        <v>31</v>
      </c>
      <c r="C12" s="7"/>
      <c r="D12" s="7"/>
      <c r="E12" s="7"/>
      <c r="F12" s="7"/>
      <c r="G12" s="7"/>
      <c r="H12" s="7"/>
      <c r="I12" s="7"/>
      <c r="J12" s="7"/>
      <c r="K12" s="7"/>
      <c r="L12" s="7"/>
      <c r="M12" s="7"/>
      <c r="N12" s="7"/>
      <c r="O12" s="7"/>
      <c r="P12" s="7"/>
      <c r="Q12" s="7"/>
      <c r="R12" s="7"/>
      <c r="S12" s="7"/>
    </row>
    <row r="13" spans="2:19" s="2" customFormat="1" ht="394.95" customHeight="1" x14ac:dyDescent="0.25"/>
    <row r="14" spans="2:19" s="2" customFormat="1" ht="10.95" customHeight="1" x14ac:dyDescent="0.25"/>
    <row r="15" spans="2:19" s="16" customFormat="1" ht="25.05" customHeight="1" x14ac:dyDescent="0.3">
      <c r="B15" s="35" t="s">
        <v>1</v>
      </c>
      <c r="C15" s="36"/>
      <c r="D15" s="36"/>
      <c r="E15" s="36"/>
      <c r="F15" s="36"/>
      <c r="G15" s="36"/>
      <c r="H15" s="37"/>
      <c r="J15" s="35" t="s">
        <v>4</v>
      </c>
      <c r="K15" s="37"/>
      <c r="N15" s="35" t="s">
        <v>3</v>
      </c>
      <c r="O15" s="36"/>
      <c r="P15" s="36"/>
      <c r="Q15" s="36"/>
      <c r="R15" s="36"/>
      <c r="S15" s="37"/>
    </row>
    <row r="16" spans="2:19" s="16" customFormat="1" ht="25.05" customHeight="1" x14ac:dyDescent="0.3">
      <c r="B16" s="31" t="s">
        <v>0</v>
      </c>
      <c r="C16" s="40" t="s">
        <v>14</v>
      </c>
      <c r="D16" s="41"/>
      <c r="E16" s="41"/>
      <c r="F16" s="41"/>
      <c r="G16" s="41"/>
      <c r="H16" s="42"/>
      <c r="J16" s="43">
        <v>1</v>
      </c>
      <c r="K16" s="44">
        <f>SUM('Marketing Dashboard'!C18:H18)</f>
        <v>5137</v>
      </c>
      <c r="M16" s="17"/>
      <c r="N16" s="31" t="s">
        <v>8</v>
      </c>
      <c r="O16" s="31" t="s">
        <v>9</v>
      </c>
      <c r="P16" s="31" t="s">
        <v>10</v>
      </c>
      <c r="Q16" s="31" t="s">
        <v>11</v>
      </c>
      <c r="R16" s="31" t="s">
        <v>12</v>
      </c>
      <c r="S16" s="31" t="s">
        <v>13</v>
      </c>
    </row>
    <row r="17" spans="1:20" s="16" customFormat="1" ht="25.05" customHeight="1" x14ac:dyDescent="0.3">
      <c r="B17" s="39"/>
      <c r="C17" s="39" t="s">
        <v>8</v>
      </c>
      <c r="D17" s="39" t="s">
        <v>9</v>
      </c>
      <c r="E17" s="39" t="s">
        <v>10</v>
      </c>
      <c r="F17" s="39" t="s">
        <v>11</v>
      </c>
      <c r="G17" s="39" t="s">
        <v>12</v>
      </c>
      <c r="H17" s="39" t="s">
        <v>13</v>
      </c>
      <c r="J17" s="52">
        <f t="shared" ref="J17:J45" si="0">J16+1</f>
        <v>2</v>
      </c>
      <c r="K17" s="46">
        <f>SUM('Marketing Dashboard'!C19:H19)</f>
        <v>4929</v>
      </c>
      <c r="M17" s="32" t="s">
        <v>5</v>
      </c>
      <c r="N17" s="24">
        <f>SUM('Marketing Dashboard'!C18:C47)</f>
        <v>1516</v>
      </c>
      <c r="O17" s="24">
        <f>SUM('Marketing Dashboard'!D18:D47)</f>
        <v>3491</v>
      </c>
      <c r="P17" s="24">
        <f>SUM('Marketing Dashboard'!E18:E47)</f>
        <v>5372</v>
      </c>
      <c r="Q17" s="24">
        <f>SUM('Marketing Dashboard'!F18:F47)</f>
        <v>6187</v>
      </c>
      <c r="R17" s="24">
        <f>SUM('Marketing Dashboard'!G18:G47)</f>
        <v>9193</v>
      </c>
      <c r="S17" s="24">
        <f>SUM('Marketing Dashboard'!H18:H47)</f>
        <v>74148</v>
      </c>
    </row>
    <row r="18" spans="1:20" s="17" customFormat="1" ht="25.05" customHeight="1" x14ac:dyDescent="0.3">
      <c r="A18" s="16"/>
      <c r="B18" s="33">
        <v>1</v>
      </c>
      <c r="C18" s="21">
        <v>1</v>
      </c>
      <c r="D18" s="21">
        <v>35</v>
      </c>
      <c r="E18" s="22">
        <v>357</v>
      </c>
      <c r="F18" s="21">
        <v>404</v>
      </c>
      <c r="G18" s="21">
        <v>366</v>
      </c>
      <c r="H18" s="22">
        <v>3974</v>
      </c>
      <c r="I18" s="18"/>
      <c r="J18" s="34">
        <f t="shared" si="0"/>
        <v>3</v>
      </c>
      <c r="K18" s="21">
        <f>SUM('Marketing Dashboard'!C20:H20)</f>
        <v>2933</v>
      </c>
      <c r="L18" s="18"/>
      <c r="M18" s="32" t="s">
        <v>6</v>
      </c>
      <c r="N18" s="25">
        <v>2000</v>
      </c>
      <c r="O18" s="25">
        <v>3000</v>
      </c>
      <c r="P18" s="25">
        <v>4000</v>
      </c>
      <c r="Q18" s="25">
        <v>5000</v>
      </c>
      <c r="R18" s="25">
        <v>7500</v>
      </c>
      <c r="S18" s="25">
        <v>42000</v>
      </c>
      <c r="T18" s="16"/>
    </row>
    <row r="19" spans="1:20" s="17" customFormat="1" ht="25.05" customHeight="1" x14ac:dyDescent="0.3">
      <c r="A19" s="16"/>
      <c r="B19" s="52">
        <f t="shared" ref="B19:B47" si="1">B18+1</f>
        <v>2</v>
      </c>
      <c r="C19" s="46">
        <v>52</v>
      </c>
      <c r="D19" s="46">
        <v>191</v>
      </c>
      <c r="E19" s="53">
        <v>214</v>
      </c>
      <c r="F19" s="46">
        <v>57</v>
      </c>
      <c r="G19" s="46">
        <v>3</v>
      </c>
      <c r="H19" s="53">
        <v>4412</v>
      </c>
      <c r="I19" s="18"/>
      <c r="J19" s="52">
        <f t="shared" si="0"/>
        <v>4</v>
      </c>
      <c r="K19" s="46">
        <f>SUM('Marketing Dashboard'!C21:H21)</f>
        <v>4091</v>
      </c>
      <c r="L19" s="18"/>
      <c r="M19" s="32" t="s">
        <v>7</v>
      </c>
      <c r="N19" s="26">
        <f t="shared" ref="N19:S19" si="2">N17/N18</f>
        <v>0.75800000000000001</v>
      </c>
      <c r="O19" s="26">
        <f t="shared" si="2"/>
        <v>1.1636666666666666</v>
      </c>
      <c r="P19" s="26">
        <f t="shared" si="2"/>
        <v>1.343</v>
      </c>
      <c r="Q19" s="26">
        <f t="shared" si="2"/>
        <v>1.2374000000000001</v>
      </c>
      <c r="R19" s="26">
        <f t="shared" si="2"/>
        <v>1.2257333333333333</v>
      </c>
      <c r="S19" s="26">
        <f t="shared" si="2"/>
        <v>1.7654285714285713</v>
      </c>
      <c r="T19" s="16"/>
    </row>
    <row r="20" spans="1:20" s="17" customFormat="1" ht="25.05" customHeight="1" x14ac:dyDescent="0.3">
      <c r="A20" s="16"/>
      <c r="B20" s="34">
        <f t="shared" si="1"/>
        <v>3</v>
      </c>
      <c r="C20" s="23">
        <v>76</v>
      </c>
      <c r="D20" s="23">
        <v>131</v>
      </c>
      <c r="E20" s="22">
        <v>208</v>
      </c>
      <c r="F20" s="23">
        <v>288</v>
      </c>
      <c r="G20" s="23">
        <v>265</v>
      </c>
      <c r="H20" s="22">
        <v>1965</v>
      </c>
      <c r="I20" s="18"/>
      <c r="J20" s="34">
        <f t="shared" si="0"/>
        <v>5</v>
      </c>
      <c r="K20" s="21">
        <f>SUM('Marketing Dashboard'!C22:H22)</f>
        <v>3030</v>
      </c>
      <c r="L20" s="18"/>
      <c r="M20" s="18"/>
      <c r="N20" s="18"/>
      <c r="O20" s="18"/>
      <c r="P20" s="18"/>
      <c r="Q20" s="18"/>
      <c r="R20" s="18"/>
      <c r="S20" s="18"/>
      <c r="T20" s="16"/>
    </row>
    <row r="21" spans="1:20" s="17" customFormat="1" ht="25.05" customHeight="1" x14ac:dyDescent="0.3">
      <c r="A21" s="16"/>
      <c r="B21" s="52">
        <f t="shared" si="1"/>
        <v>4</v>
      </c>
      <c r="C21" s="46">
        <v>85</v>
      </c>
      <c r="D21" s="46">
        <v>29</v>
      </c>
      <c r="E21" s="53">
        <v>198</v>
      </c>
      <c r="F21" s="46">
        <v>200</v>
      </c>
      <c r="G21" s="46">
        <v>344</v>
      </c>
      <c r="H21" s="53">
        <v>3235</v>
      </c>
      <c r="I21" s="18"/>
      <c r="J21" s="52">
        <f t="shared" si="0"/>
        <v>6</v>
      </c>
      <c r="K21" s="46">
        <f>SUM('Marketing Dashboard'!C23:H23)</f>
        <v>1399</v>
      </c>
      <c r="L21" s="18"/>
      <c r="M21" s="18"/>
      <c r="N21" s="18"/>
      <c r="O21" s="18"/>
      <c r="P21" s="18"/>
      <c r="Q21" s="18"/>
      <c r="R21" s="18"/>
      <c r="S21" s="18"/>
      <c r="T21" s="16"/>
    </row>
    <row r="22" spans="1:20" s="17" customFormat="1" ht="25.05" customHeight="1" x14ac:dyDescent="0.3">
      <c r="A22" s="16"/>
      <c r="B22" s="34">
        <f t="shared" si="1"/>
        <v>5</v>
      </c>
      <c r="C22" s="23">
        <v>4</v>
      </c>
      <c r="D22" s="23">
        <v>184</v>
      </c>
      <c r="E22" s="22">
        <v>155</v>
      </c>
      <c r="F22" s="23">
        <v>109</v>
      </c>
      <c r="G22" s="23">
        <v>290</v>
      </c>
      <c r="H22" s="22">
        <v>2288</v>
      </c>
      <c r="I22" s="18"/>
      <c r="J22" s="34">
        <f t="shared" si="0"/>
        <v>7</v>
      </c>
      <c r="K22" s="21">
        <f>SUM('Marketing Dashboard'!C24:H24)</f>
        <v>3020</v>
      </c>
      <c r="L22" s="18"/>
      <c r="M22" s="18"/>
      <c r="N22" s="18"/>
      <c r="O22" s="18"/>
      <c r="P22" s="18"/>
      <c r="Q22" s="18"/>
      <c r="R22" s="18"/>
      <c r="S22" s="18"/>
      <c r="T22" s="16"/>
    </row>
    <row r="23" spans="1:20" s="17" customFormat="1" ht="25.05" customHeight="1" x14ac:dyDescent="0.3">
      <c r="A23" s="16"/>
      <c r="B23" s="52">
        <f t="shared" si="1"/>
        <v>6</v>
      </c>
      <c r="C23" s="46">
        <v>63</v>
      </c>
      <c r="D23" s="46">
        <v>143</v>
      </c>
      <c r="E23" s="53">
        <v>213</v>
      </c>
      <c r="F23" s="46">
        <v>212</v>
      </c>
      <c r="G23" s="46">
        <v>184</v>
      </c>
      <c r="H23" s="53">
        <v>584</v>
      </c>
      <c r="I23" s="18"/>
      <c r="J23" s="52">
        <f t="shared" si="0"/>
        <v>8</v>
      </c>
      <c r="K23" s="46">
        <f>SUM('Marketing Dashboard'!C25:H25)</f>
        <v>2798</v>
      </c>
      <c r="L23" s="18"/>
      <c r="M23" s="18"/>
      <c r="N23" s="18"/>
      <c r="O23" s="18"/>
      <c r="P23" s="18"/>
      <c r="Q23" s="18"/>
      <c r="R23" s="18"/>
      <c r="S23" s="18"/>
      <c r="T23" s="16"/>
    </row>
    <row r="24" spans="1:20" s="17" customFormat="1" ht="25.05" customHeight="1" x14ac:dyDescent="0.3">
      <c r="A24" s="16"/>
      <c r="B24" s="34">
        <f t="shared" si="1"/>
        <v>7</v>
      </c>
      <c r="C24" s="23">
        <v>34</v>
      </c>
      <c r="D24" s="23">
        <v>52</v>
      </c>
      <c r="E24" s="22">
        <v>146</v>
      </c>
      <c r="F24" s="23">
        <v>26</v>
      </c>
      <c r="G24" s="23">
        <v>518</v>
      </c>
      <c r="H24" s="22">
        <v>2244</v>
      </c>
      <c r="I24" s="18"/>
      <c r="J24" s="34">
        <f t="shared" si="0"/>
        <v>9</v>
      </c>
      <c r="K24" s="21">
        <f>SUM('Marketing Dashboard'!C26:H26)</f>
        <v>1382</v>
      </c>
      <c r="L24" s="18"/>
      <c r="M24" s="18"/>
      <c r="N24" s="18"/>
      <c r="O24" s="18"/>
      <c r="P24" s="18"/>
      <c r="Q24" s="18"/>
      <c r="R24" s="18"/>
      <c r="S24" s="18"/>
      <c r="T24" s="16"/>
    </row>
    <row r="25" spans="1:20" s="17" customFormat="1" ht="25.05" customHeight="1" x14ac:dyDescent="0.3">
      <c r="A25" s="16"/>
      <c r="B25" s="52">
        <f t="shared" si="1"/>
        <v>8</v>
      </c>
      <c r="C25" s="46">
        <v>34</v>
      </c>
      <c r="D25" s="46">
        <v>14</v>
      </c>
      <c r="E25" s="53">
        <v>14</v>
      </c>
      <c r="F25" s="46">
        <v>162</v>
      </c>
      <c r="G25" s="46">
        <v>110</v>
      </c>
      <c r="H25" s="53">
        <v>2464</v>
      </c>
      <c r="I25" s="18"/>
      <c r="J25" s="52">
        <f t="shared" si="0"/>
        <v>10</v>
      </c>
      <c r="K25" s="46">
        <f>SUM('Marketing Dashboard'!C27:H27)</f>
        <v>3148</v>
      </c>
      <c r="L25" s="18"/>
      <c r="M25" s="18"/>
      <c r="N25" s="18"/>
      <c r="O25" s="18"/>
      <c r="P25" s="18"/>
      <c r="Q25" s="18"/>
      <c r="R25" s="18"/>
      <c r="S25" s="18"/>
      <c r="T25" s="16"/>
    </row>
    <row r="26" spans="1:20" s="17" customFormat="1" ht="25.05" customHeight="1" x14ac:dyDescent="0.3">
      <c r="A26" s="16"/>
      <c r="B26" s="34">
        <f t="shared" si="1"/>
        <v>9</v>
      </c>
      <c r="C26" s="23">
        <v>33</v>
      </c>
      <c r="D26" s="23">
        <v>145</v>
      </c>
      <c r="E26" s="22">
        <v>99</v>
      </c>
      <c r="F26" s="23">
        <v>159</v>
      </c>
      <c r="G26" s="23">
        <v>222</v>
      </c>
      <c r="H26" s="22">
        <v>724</v>
      </c>
      <c r="I26" s="18"/>
      <c r="J26" s="34">
        <f t="shared" si="0"/>
        <v>11</v>
      </c>
      <c r="K26" s="21">
        <f>SUM('Marketing Dashboard'!C28:H28)</f>
        <v>2307</v>
      </c>
      <c r="L26" s="18"/>
      <c r="M26" s="18"/>
      <c r="N26" s="18"/>
      <c r="O26" s="18"/>
      <c r="P26" s="18"/>
      <c r="Q26" s="18"/>
      <c r="R26" s="18"/>
      <c r="S26" s="18"/>
      <c r="T26" s="16"/>
    </row>
    <row r="27" spans="1:20" s="17" customFormat="1" ht="25.05" customHeight="1" x14ac:dyDescent="0.3">
      <c r="A27" s="16"/>
      <c r="B27" s="52">
        <f t="shared" si="1"/>
        <v>10</v>
      </c>
      <c r="C27" s="46">
        <v>61</v>
      </c>
      <c r="D27" s="46">
        <v>96</v>
      </c>
      <c r="E27" s="53">
        <v>166</v>
      </c>
      <c r="F27" s="46">
        <v>150</v>
      </c>
      <c r="G27" s="46">
        <v>424</v>
      </c>
      <c r="H27" s="53">
        <v>2251</v>
      </c>
      <c r="I27" s="18"/>
      <c r="J27" s="52">
        <f t="shared" si="0"/>
        <v>12</v>
      </c>
      <c r="K27" s="46">
        <f>SUM('Marketing Dashboard'!C29:H29)</f>
        <v>4117</v>
      </c>
      <c r="L27" s="18"/>
      <c r="M27" s="18"/>
      <c r="N27" s="18"/>
      <c r="O27" s="18"/>
      <c r="P27" s="18"/>
      <c r="Q27" s="18"/>
      <c r="R27" s="18"/>
      <c r="S27" s="18"/>
      <c r="T27" s="16"/>
    </row>
    <row r="28" spans="1:20" s="17" customFormat="1" ht="25.05" customHeight="1" x14ac:dyDescent="0.3">
      <c r="A28" s="16"/>
      <c r="B28" s="34">
        <f t="shared" si="1"/>
        <v>11</v>
      </c>
      <c r="C28" s="23">
        <v>27</v>
      </c>
      <c r="D28" s="23">
        <v>178</v>
      </c>
      <c r="E28" s="22">
        <v>230</v>
      </c>
      <c r="F28" s="23">
        <v>146</v>
      </c>
      <c r="G28" s="23">
        <v>425</v>
      </c>
      <c r="H28" s="22">
        <v>1301</v>
      </c>
      <c r="I28" s="18"/>
      <c r="J28" s="34">
        <f t="shared" si="0"/>
        <v>13</v>
      </c>
      <c r="K28" s="21">
        <f>SUM('Marketing Dashboard'!C30:H30)</f>
        <v>3738</v>
      </c>
      <c r="L28" s="18"/>
      <c r="M28" s="18"/>
      <c r="N28" s="18"/>
      <c r="O28" s="18"/>
      <c r="P28" s="18"/>
      <c r="Q28" s="18"/>
      <c r="R28" s="18"/>
      <c r="S28" s="18"/>
      <c r="T28" s="16"/>
    </row>
    <row r="29" spans="1:20" s="17" customFormat="1" ht="25.05" customHeight="1" x14ac:dyDescent="0.3">
      <c r="A29" s="16"/>
      <c r="B29" s="52">
        <f t="shared" si="1"/>
        <v>12</v>
      </c>
      <c r="C29" s="46">
        <v>24</v>
      </c>
      <c r="D29" s="46">
        <v>187</v>
      </c>
      <c r="E29" s="53">
        <v>136</v>
      </c>
      <c r="F29" s="46">
        <v>216</v>
      </c>
      <c r="G29" s="46">
        <v>365</v>
      </c>
      <c r="H29" s="53">
        <v>3189</v>
      </c>
      <c r="I29" s="18"/>
      <c r="J29" s="52">
        <f t="shared" si="0"/>
        <v>14</v>
      </c>
      <c r="K29" s="46">
        <f>SUM('Marketing Dashboard'!C31:H31)</f>
        <v>5168</v>
      </c>
      <c r="L29" s="18"/>
      <c r="M29" s="18"/>
      <c r="N29" s="18"/>
      <c r="O29" s="18"/>
      <c r="P29" s="18"/>
      <c r="Q29" s="18"/>
      <c r="R29" s="18"/>
      <c r="S29" s="18"/>
      <c r="T29" s="16"/>
    </row>
    <row r="30" spans="1:20" s="17" customFormat="1" ht="25.05" customHeight="1" x14ac:dyDescent="0.3">
      <c r="A30" s="16"/>
      <c r="B30" s="34">
        <f t="shared" si="1"/>
        <v>13</v>
      </c>
      <c r="C30" s="23">
        <v>105</v>
      </c>
      <c r="D30" s="23">
        <v>25</v>
      </c>
      <c r="E30" s="22">
        <v>161</v>
      </c>
      <c r="F30" s="23">
        <v>374</v>
      </c>
      <c r="G30" s="23">
        <v>482</v>
      </c>
      <c r="H30" s="22">
        <v>2591</v>
      </c>
      <c r="I30" s="18"/>
      <c r="J30" s="34">
        <f t="shared" si="0"/>
        <v>15</v>
      </c>
      <c r="K30" s="21">
        <f>SUM('Marketing Dashboard'!C32:H32)</f>
        <v>1657</v>
      </c>
      <c r="L30" s="18"/>
      <c r="M30" s="18"/>
      <c r="N30" s="18"/>
      <c r="O30" s="18"/>
      <c r="P30" s="18"/>
      <c r="Q30" s="18"/>
      <c r="R30" s="18"/>
      <c r="S30" s="18"/>
      <c r="T30" s="16"/>
    </row>
    <row r="31" spans="1:20" s="17" customFormat="1" ht="25.05" customHeight="1" x14ac:dyDescent="0.3">
      <c r="A31" s="16"/>
      <c r="B31" s="52">
        <f t="shared" si="1"/>
        <v>14</v>
      </c>
      <c r="C31" s="46">
        <v>28</v>
      </c>
      <c r="D31" s="46">
        <v>110</v>
      </c>
      <c r="E31" s="53">
        <v>226</v>
      </c>
      <c r="F31" s="46">
        <v>407</v>
      </c>
      <c r="G31" s="46">
        <v>142</v>
      </c>
      <c r="H31" s="53">
        <v>4255</v>
      </c>
      <c r="I31" s="18"/>
      <c r="J31" s="52">
        <f t="shared" si="0"/>
        <v>16</v>
      </c>
      <c r="K31" s="46">
        <f>SUM('Marketing Dashboard'!C33:H33)</f>
        <v>2373</v>
      </c>
      <c r="L31" s="18"/>
      <c r="M31" s="18"/>
      <c r="N31" s="18"/>
      <c r="O31" s="18"/>
      <c r="P31" s="18"/>
      <c r="Q31" s="18"/>
      <c r="R31" s="18"/>
      <c r="S31" s="18"/>
      <c r="T31" s="16"/>
    </row>
    <row r="32" spans="1:20" s="17" customFormat="1" ht="25.05" customHeight="1" x14ac:dyDescent="0.3">
      <c r="A32" s="16"/>
      <c r="B32" s="34">
        <f t="shared" si="1"/>
        <v>15</v>
      </c>
      <c r="C32" s="23">
        <v>16</v>
      </c>
      <c r="D32" s="23">
        <v>152</v>
      </c>
      <c r="E32" s="22">
        <v>351</v>
      </c>
      <c r="F32" s="23">
        <v>32</v>
      </c>
      <c r="G32" s="23">
        <v>437</v>
      </c>
      <c r="H32" s="22">
        <v>669</v>
      </c>
      <c r="I32" s="18"/>
      <c r="J32" s="34">
        <f t="shared" si="0"/>
        <v>17</v>
      </c>
      <c r="K32" s="21">
        <f>SUM('Marketing Dashboard'!C34:H34)</f>
        <v>3748</v>
      </c>
      <c r="L32" s="18"/>
      <c r="M32" s="18"/>
      <c r="N32" s="18"/>
      <c r="O32" s="18"/>
      <c r="P32" s="18"/>
      <c r="Q32" s="18"/>
      <c r="R32" s="18"/>
      <c r="S32" s="18"/>
      <c r="T32" s="16"/>
    </row>
    <row r="33" spans="1:20" s="17" customFormat="1" ht="25.05" customHeight="1" x14ac:dyDescent="0.3">
      <c r="A33" s="16"/>
      <c r="B33" s="52">
        <f t="shared" si="1"/>
        <v>16</v>
      </c>
      <c r="C33" s="46">
        <v>2</v>
      </c>
      <c r="D33" s="46">
        <v>217</v>
      </c>
      <c r="E33" s="53">
        <v>14</v>
      </c>
      <c r="F33" s="46">
        <v>273</v>
      </c>
      <c r="G33" s="46">
        <v>253</v>
      </c>
      <c r="H33" s="53">
        <v>1614</v>
      </c>
      <c r="I33" s="18"/>
      <c r="J33" s="52">
        <f t="shared" si="0"/>
        <v>18</v>
      </c>
      <c r="K33" s="46">
        <f>SUM('Marketing Dashboard'!C35:H35)</f>
        <v>3734</v>
      </c>
      <c r="L33" s="18"/>
      <c r="M33" s="18"/>
      <c r="N33" s="18"/>
      <c r="O33" s="18"/>
      <c r="P33" s="18"/>
      <c r="Q33" s="18"/>
      <c r="R33" s="18"/>
      <c r="S33" s="18"/>
      <c r="T33" s="16"/>
    </row>
    <row r="34" spans="1:20" s="17" customFormat="1" ht="25.05" customHeight="1" x14ac:dyDescent="0.3">
      <c r="A34" s="16"/>
      <c r="B34" s="34">
        <f t="shared" si="1"/>
        <v>17</v>
      </c>
      <c r="C34" s="23">
        <v>80</v>
      </c>
      <c r="D34" s="23">
        <v>194</v>
      </c>
      <c r="E34" s="22">
        <v>201</v>
      </c>
      <c r="F34" s="23">
        <v>393</v>
      </c>
      <c r="G34" s="23">
        <v>322</v>
      </c>
      <c r="H34" s="22">
        <v>2558</v>
      </c>
      <c r="I34" s="18"/>
      <c r="J34" s="34">
        <f t="shared" si="0"/>
        <v>19</v>
      </c>
      <c r="K34" s="21">
        <f>SUM('Marketing Dashboard'!C36:H36)</f>
        <v>2577</v>
      </c>
      <c r="L34" s="18"/>
      <c r="M34" s="18"/>
      <c r="N34" s="18"/>
      <c r="O34" s="18"/>
      <c r="P34" s="18"/>
      <c r="Q34" s="18"/>
      <c r="R34" s="18"/>
      <c r="S34" s="18"/>
      <c r="T34" s="16"/>
    </row>
    <row r="35" spans="1:20" s="17" customFormat="1" ht="25.05" customHeight="1" x14ac:dyDescent="0.3">
      <c r="A35" s="16"/>
      <c r="B35" s="52">
        <f t="shared" si="1"/>
        <v>18</v>
      </c>
      <c r="C35" s="46">
        <v>47</v>
      </c>
      <c r="D35" s="46">
        <v>199</v>
      </c>
      <c r="E35" s="53">
        <v>109</v>
      </c>
      <c r="F35" s="46">
        <v>95</v>
      </c>
      <c r="G35" s="46">
        <v>386</v>
      </c>
      <c r="H35" s="53">
        <v>2898</v>
      </c>
      <c r="I35" s="18"/>
      <c r="J35" s="52">
        <f>J34+1</f>
        <v>20</v>
      </c>
      <c r="K35" s="46">
        <f>SUM('Marketing Dashboard'!C37:H37)</f>
        <v>3029</v>
      </c>
      <c r="L35" s="18"/>
      <c r="M35" s="18"/>
      <c r="N35" s="18"/>
      <c r="O35" s="18"/>
      <c r="P35" s="18"/>
      <c r="Q35" s="18"/>
      <c r="R35" s="18"/>
      <c r="S35" s="18"/>
      <c r="T35" s="16"/>
    </row>
    <row r="36" spans="1:20" s="17" customFormat="1" ht="25.05" customHeight="1" x14ac:dyDescent="0.3">
      <c r="A36" s="16"/>
      <c r="B36" s="34">
        <f t="shared" si="1"/>
        <v>19</v>
      </c>
      <c r="C36" s="23">
        <v>108</v>
      </c>
      <c r="D36" s="23">
        <v>109</v>
      </c>
      <c r="E36" s="22">
        <v>335</v>
      </c>
      <c r="F36" s="23">
        <v>174</v>
      </c>
      <c r="G36" s="23">
        <v>279</v>
      </c>
      <c r="H36" s="22">
        <v>1572</v>
      </c>
      <c r="I36" s="18"/>
      <c r="J36" s="34">
        <f>J35+1</f>
        <v>21</v>
      </c>
      <c r="K36" s="21">
        <f>SUM('Marketing Dashboard'!C38:H38)</f>
        <v>1533</v>
      </c>
      <c r="L36" s="18"/>
      <c r="M36" s="18"/>
      <c r="N36" s="18"/>
      <c r="O36" s="18"/>
      <c r="P36" s="18"/>
      <c r="Q36" s="18"/>
      <c r="R36" s="18"/>
      <c r="S36" s="18"/>
      <c r="T36" s="16"/>
    </row>
    <row r="37" spans="1:20" s="17" customFormat="1" ht="25.05" customHeight="1" x14ac:dyDescent="0.3">
      <c r="A37" s="16"/>
      <c r="B37" s="52">
        <f t="shared" si="1"/>
        <v>20</v>
      </c>
      <c r="C37" s="46">
        <v>82</v>
      </c>
      <c r="D37" s="46">
        <v>42</v>
      </c>
      <c r="E37" s="53">
        <v>105</v>
      </c>
      <c r="F37" s="46">
        <v>69</v>
      </c>
      <c r="G37" s="46">
        <v>512</v>
      </c>
      <c r="H37" s="53">
        <v>2219</v>
      </c>
      <c r="I37" s="18"/>
      <c r="J37" s="52">
        <f t="shared" si="0"/>
        <v>22</v>
      </c>
      <c r="K37" s="46">
        <f>SUM('Marketing Dashboard'!C39:H39)</f>
        <v>4977</v>
      </c>
      <c r="L37" s="18"/>
      <c r="M37" s="18"/>
      <c r="N37" s="18"/>
      <c r="O37" s="18"/>
      <c r="P37" s="18"/>
      <c r="Q37" s="18"/>
      <c r="R37" s="18"/>
      <c r="S37" s="18"/>
      <c r="T37" s="16"/>
    </row>
    <row r="38" spans="1:20" s="17" customFormat="1" ht="25.05" customHeight="1" x14ac:dyDescent="0.3">
      <c r="A38" s="16"/>
      <c r="B38" s="34">
        <f t="shared" si="1"/>
        <v>21</v>
      </c>
      <c r="C38" s="23">
        <v>102</v>
      </c>
      <c r="D38" s="23">
        <v>14</v>
      </c>
      <c r="E38" s="22">
        <v>43</v>
      </c>
      <c r="F38" s="23">
        <v>176</v>
      </c>
      <c r="G38" s="23">
        <v>157</v>
      </c>
      <c r="H38" s="22">
        <v>1041</v>
      </c>
      <c r="I38" s="18"/>
      <c r="J38" s="34">
        <f t="shared" si="0"/>
        <v>23</v>
      </c>
      <c r="K38" s="21">
        <f>SUM('Marketing Dashboard'!C40:H40)</f>
        <v>3267</v>
      </c>
      <c r="L38" s="18"/>
      <c r="M38" s="18"/>
      <c r="N38" s="18"/>
      <c r="O38" s="18"/>
      <c r="P38" s="18"/>
      <c r="Q38" s="18"/>
      <c r="R38" s="18"/>
      <c r="S38" s="18"/>
      <c r="T38" s="16"/>
    </row>
    <row r="39" spans="1:20" s="17" customFormat="1" ht="25.05" customHeight="1" x14ac:dyDescent="0.3">
      <c r="A39" s="16"/>
      <c r="B39" s="52">
        <f t="shared" si="1"/>
        <v>22</v>
      </c>
      <c r="C39" s="46">
        <v>68</v>
      </c>
      <c r="D39" s="46">
        <v>31</v>
      </c>
      <c r="E39" s="53">
        <v>246</v>
      </c>
      <c r="F39" s="46">
        <v>288</v>
      </c>
      <c r="G39" s="46">
        <v>515</v>
      </c>
      <c r="H39" s="53">
        <v>3829</v>
      </c>
      <c r="I39" s="18"/>
      <c r="J39" s="52">
        <f t="shared" si="0"/>
        <v>24</v>
      </c>
      <c r="K39" s="46">
        <f>SUM('Marketing Dashboard'!C41:H41)</f>
        <v>5033</v>
      </c>
      <c r="L39" s="18"/>
      <c r="M39" s="18"/>
      <c r="N39" s="18"/>
      <c r="O39" s="18"/>
      <c r="P39" s="18"/>
      <c r="Q39" s="18"/>
      <c r="R39" s="18"/>
      <c r="S39" s="18"/>
      <c r="T39" s="16"/>
    </row>
    <row r="40" spans="1:20" s="17" customFormat="1" ht="25.05" customHeight="1" x14ac:dyDescent="0.3">
      <c r="A40" s="16"/>
      <c r="B40" s="34">
        <f t="shared" si="1"/>
        <v>23</v>
      </c>
      <c r="C40" s="23">
        <v>83</v>
      </c>
      <c r="D40" s="23">
        <v>191</v>
      </c>
      <c r="E40" s="22">
        <v>312</v>
      </c>
      <c r="F40" s="23">
        <v>86</v>
      </c>
      <c r="G40" s="23">
        <v>248</v>
      </c>
      <c r="H40" s="22">
        <v>2347</v>
      </c>
      <c r="I40" s="18"/>
      <c r="J40" s="34">
        <f t="shared" si="0"/>
        <v>25</v>
      </c>
      <c r="K40" s="21">
        <f>SUM('Marketing Dashboard'!C42:H42)</f>
        <v>3832</v>
      </c>
      <c r="L40" s="18"/>
      <c r="M40" s="18"/>
      <c r="N40" s="18"/>
      <c r="O40" s="18"/>
      <c r="P40" s="18"/>
      <c r="Q40" s="18"/>
      <c r="R40" s="18"/>
      <c r="S40" s="18"/>
      <c r="T40" s="16"/>
    </row>
    <row r="41" spans="1:20" s="17" customFormat="1" ht="25.05" customHeight="1" x14ac:dyDescent="0.3">
      <c r="A41" s="16"/>
      <c r="B41" s="52">
        <f t="shared" si="1"/>
        <v>24</v>
      </c>
      <c r="C41" s="46">
        <v>38</v>
      </c>
      <c r="D41" s="46">
        <v>215</v>
      </c>
      <c r="E41" s="53">
        <v>65</v>
      </c>
      <c r="F41" s="46">
        <v>211</v>
      </c>
      <c r="G41" s="46">
        <v>107</v>
      </c>
      <c r="H41" s="53">
        <v>4397</v>
      </c>
      <c r="I41" s="18"/>
      <c r="J41" s="52">
        <f t="shared" si="0"/>
        <v>26</v>
      </c>
      <c r="K41" s="46">
        <f>SUM('Marketing Dashboard'!C43:H43)</f>
        <v>4660</v>
      </c>
      <c r="L41" s="18"/>
      <c r="M41" s="18"/>
      <c r="N41" s="18"/>
      <c r="O41" s="18"/>
      <c r="P41" s="18"/>
      <c r="Q41" s="18"/>
      <c r="R41" s="18"/>
      <c r="S41" s="18"/>
      <c r="T41" s="16"/>
    </row>
    <row r="42" spans="1:20" s="17" customFormat="1" ht="25.05" customHeight="1" x14ac:dyDescent="0.3">
      <c r="A42" s="16"/>
      <c r="B42" s="34">
        <f t="shared" si="1"/>
        <v>25</v>
      </c>
      <c r="C42" s="23">
        <v>64</v>
      </c>
      <c r="D42" s="23">
        <v>139</v>
      </c>
      <c r="E42" s="22">
        <v>244</v>
      </c>
      <c r="F42" s="23">
        <v>400</v>
      </c>
      <c r="G42" s="23">
        <v>436</v>
      </c>
      <c r="H42" s="22">
        <v>2549</v>
      </c>
      <c r="I42" s="18"/>
      <c r="J42" s="34">
        <f t="shared" si="0"/>
        <v>27</v>
      </c>
      <c r="K42" s="21">
        <f>SUM('Marketing Dashboard'!C44:H44)</f>
        <v>2379</v>
      </c>
      <c r="L42" s="18"/>
      <c r="M42" s="18"/>
      <c r="N42" s="18"/>
      <c r="O42" s="18"/>
      <c r="P42" s="18"/>
      <c r="Q42" s="18"/>
      <c r="R42" s="18"/>
      <c r="S42" s="18"/>
      <c r="T42" s="16"/>
    </row>
    <row r="43" spans="1:20" s="17" customFormat="1" ht="25.05" customHeight="1" x14ac:dyDescent="0.3">
      <c r="A43" s="16"/>
      <c r="B43" s="52">
        <f t="shared" si="1"/>
        <v>26</v>
      </c>
      <c r="C43" s="46">
        <v>71</v>
      </c>
      <c r="D43" s="46">
        <v>195</v>
      </c>
      <c r="E43" s="53">
        <v>64</v>
      </c>
      <c r="F43" s="46">
        <v>8</v>
      </c>
      <c r="G43" s="46">
        <v>49</v>
      </c>
      <c r="H43" s="53">
        <v>4273</v>
      </c>
      <c r="I43" s="18"/>
      <c r="J43" s="52">
        <f t="shared" si="0"/>
        <v>28</v>
      </c>
      <c r="K43" s="46">
        <f>SUM('Marketing Dashboard'!C45:H45)</f>
        <v>4539</v>
      </c>
      <c r="L43" s="18"/>
      <c r="M43" s="18"/>
      <c r="N43" s="18"/>
      <c r="O43" s="18"/>
      <c r="P43" s="18"/>
      <c r="Q43" s="18"/>
      <c r="R43" s="18"/>
      <c r="S43" s="18"/>
      <c r="T43" s="16"/>
    </row>
    <row r="44" spans="1:20" s="17" customFormat="1" ht="25.05" customHeight="1" x14ac:dyDescent="0.3">
      <c r="A44" s="16"/>
      <c r="B44" s="34">
        <f t="shared" si="1"/>
        <v>27</v>
      </c>
      <c r="C44" s="23">
        <v>27</v>
      </c>
      <c r="D44" s="23">
        <v>20</v>
      </c>
      <c r="E44" s="22">
        <v>118</v>
      </c>
      <c r="F44" s="23">
        <v>420</v>
      </c>
      <c r="G44" s="23">
        <v>490</v>
      </c>
      <c r="H44" s="22">
        <v>1304</v>
      </c>
      <c r="I44" s="18"/>
      <c r="J44" s="34">
        <f t="shared" si="0"/>
        <v>29</v>
      </c>
      <c r="K44" s="21">
        <f>SUM('Marketing Dashboard'!C46:H46)</f>
        <v>3281</v>
      </c>
      <c r="L44" s="18"/>
      <c r="M44" s="18"/>
      <c r="N44" s="18"/>
      <c r="O44" s="18"/>
      <c r="P44" s="18"/>
      <c r="Q44" s="18"/>
      <c r="R44" s="18"/>
      <c r="S44" s="18"/>
      <c r="T44" s="16"/>
    </row>
    <row r="45" spans="1:20" s="17" customFormat="1" ht="25.05" customHeight="1" x14ac:dyDescent="0.3">
      <c r="A45" s="16"/>
      <c r="B45" s="52">
        <f t="shared" si="1"/>
        <v>28</v>
      </c>
      <c r="C45" s="46">
        <v>14</v>
      </c>
      <c r="D45" s="46">
        <v>3</v>
      </c>
      <c r="E45" s="53">
        <v>258</v>
      </c>
      <c r="F45" s="46">
        <v>409</v>
      </c>
      <c r="G45" s="46">
        <v>62</v>
      </c>
      <c r="H45" s="53">
        <v>3793</v>
      </c>
      <c r="I45" s="18"/>
      <c r="J45" s="52">
        <f t="shared" si="0"/>
        <v>30</v>
      </c>
      <c r="K45" s="46">
        <f>SUM('Marketing Dashboard'!C47:H47)</f>
        <v>2091</v>
      </c>
      <c r="L45" s="18"/>
      <c r="M45" s="18"/>
      <c r="N45" s="18"/>
      <c r="O45" s="18"/>
      <c r="P45" s="18"/>
      <c r="Q45" s="18"/>
      <c r="R45" s="18"/>
      <c r="S45" s="18"/>
      <c r="T45" s="16"/>
    </row>
    <row r="46" spans="1:20" s="17" customFormat="1" ht="25.05" customHeight="1" x14ac:dyDescent="0.3">
      <c r="A46" s="16"/>
      <c r="B46" s="34">
        <f t="shared" si="1"/>
        <v>29</v>
      </c>
      <c r="C46" s="23">
        <v>17</v>
      </c>
      <c r="D46" s="23">
        <v>82</v>
      </c>
      <c r="E46" s="22">
        <v>37</v>
      </c>
      <c r="F46" s="23">
        <v>42</v>
      </c>
      <c r="G46" s="23">
        <v>346</v>
      </c>
      <c r="H46" s="22">
        <v>2757</v>
      </c>
      <c r="I46" s="18"/>
      <c r="J46" s="19" t="s">
        <v>5</v>
      </c>
      <c r="K46" s="20">
        <f>SUM(K16:K45)</f>
        <v>99907</v>
      </c>
      <c r="L46" s="18"/>
      <c r="M46" s="18"/>
      <c r="N46" s="18"/>
      <c r="O46" s="18"/>
      <c r="P46" s="18"/>
      <c r="Q46" s="18"/>
      <c r="R46" s="18"/>
      <c r="S46" s="18"/>
      <c r="T46" s="16"/>
    </row>
    <row r="47" spans="1:20" s="17" customFormat="1" ht="25.05" customHeight="1" x14ac:dyDescent="0.3">
      <c r="A47" s="16"/>
      <c r="B47" s="52">
        <f t="shared" si="1"/>
        <v>30</v>
      </c>
      <c r="C47" s="46">
        <v>70</v>
      </c>
      <c r="D47" s="46">
        <v>168</v>
      </c>
      <c r="E47" s="53">
        <v>347</v>
      </c>
      <c r="F47" s="46">
        <v>201</v>
      </c>
      <c r="G47" s="46">
        <v>454</v>
      </c>
      <c r="H47" s="53">
        <v>851</v>
      </c>
      <c r="I47" s="18"/>
      <c r="J47" s="19" t="s">
        <v>6</v>
      </c>
      <c r="K47" s="20">
        <f>SUM('Marketing Dashboard'!N18:S18)</f>
        <v>63500</v>
      </c>
      <c r="L47" s="18"/>
      <c r="M47" s="18"/>
      <c r="N47" s="18"/>
      <c r="O47" s="18"/>
      <c r="P47" s="18"/>
      <c r="Q47" s="18"/>
      <c r="R47" s="18"/>
      <c r="S47" s="18"/>
      <c r="T47" s="16"/>
    </row>
    <row r="48" spans="1:20" s="17" customFormat="1" ht="10.95" customHeight="1" x14ac:dyDescent="0.3">
      <c r="A48" s="16"/>
      <c r="B48" s="18"/>
      <c r="C48" s="18"/>
      <c r="D48" s="18"/>
      <c r="E48" s="18"/>
      <c r="F48" s="18"/>
      <c r="G48" s="18"/>
      <c r="H48" s="18"/>
      <c r="I48" s="18"/>
      <c r="J48" s="18"/>
      <c r="K48" s="18"/>
      <c r="L48" s="18"/>
      <c r="M48" s="18"/>
      <c r="N48" s="18"/>
      <c r="O48" s="18"/>
      <c r="P48" s="18"/>
      <c r="Q48" s="18"/>
      <c r="R48" s="18"/>
      <c r="S48" s="18"/>
      <c r="T48" s="16"/>
    </row>
    <row r="49" spans="1:24" s="17" customFormat="1" ht="25.05" customHeight="1" x14ac:dyDescent="0.3">
      <c r="A49" s="16"/>
      <c r="B49" s="35" t="s">
        <v>30</v>
      </c>
      <c r="C49" s="36"/>
      <c r="D49" s="36"/>
      <c r="E49" s="36"/>
      <c r="F49" s="36"/>
      <c r="G49" s="36"/>
      <c r="H49" s="36"/>
      <c r="I49" s="36"/>
      <c r="J49" s="36"/>
      <c r="K49" s="36"/>
      <c r="L49" s="36"/>
      <c r="M49" s="36"/>
      <c r="N49" s="37"/>
      <c r="O49" s="18"/>
      <c r="P49" s="18"/>
      <c r="Q49" s="18"/>
      <c r="R49" s="18"/>
      <c r="S49" s="18"/>
      <c r="T49" s="16"/>
    </row>
    <row r="50" spans="1:24" s="17" customFormat="1" ht="25.05" customHeight="1" x14ac:dyDescent="0.3">
      <c r="A50" s="16"/>
      <c r="B50" s="38" t="s">
        <v>2</v>
      </c>
      <c r="C50" s="38" t="s">
        <v>15</v>
      </c>
      <c r="D50" s="38" t="s">
        <v>16</v>
      </c>
      <c r="E50" s="38" t="s">
        <v>17</v>
      </c>
      <c r="F50" s="38" t="s">
        <v>18</v>
      </c>
      <c r="G50" s="38" t="s">
        <v>19</v>
      </c>
      <c r="H50" s="38" t="s">
        <v>20</v>
      </c>
      <c r="I50" s="38" t="s">
        <v>21</v>
      </c>
      <c r="J50" s="38" t="s">
        <v>22</v>
      </c>
      <c r="K50" s="38" t="s">
        <v>23</v>
      </c>
      <c r="L50" s="38" t="s">
        <v>24</v>
      </c>
      <c r="M50" s="38" t="s">
        <v>25</v>
      </c>
      <c r="N50" s="38" t="s">
        <v>26</v>
      </c>
      <c r="O50" s="18"/>
      <c r="P50" s="18"/>
      <c r="Q50" s="18"/>
      <c r="R50" s="18"/>
      <c r="S50" s="18"/>
      <c r="T50" s="16"/>
    </row>
    <row r="51" spans="1:24" s="17" customFormat="1" ht="25.05" customHeight="1" x14ac:dyDescent="0.3">
      <c r="A51" s="16"/>
      <c r="B51" s="27" t="s">
        <v>27</v>
      </c>
      <c r="C51" s="28">
        <v>222006</v>
      </c>
      <c r="D51" s="28">
        <v>180009</v>
      </c>
      <c r="E51" s="28">
        <v>99998</v>
      </c>
      <c r="F51" s="28">
        <v>215030</v>
      </c>
      <c r="G51" s="28">
        <v>195262</v>
      </c>
      <c r="H51" s="28">
        <v>272260</v>
      </c>
      <c r="I51" s="28">
        <v>128123</v>
      </c>
      <c r="J51" s="28">
        <v>163950</v>
      </c>
      <c r="K51" s="28">
        <v>213914</v>
      </c>
      <c r="L51" s="28">
        <v>180191</v>
      </c>
      <c r="M51" s="28">
        <v>111890</v>
      </c>
      <c r="N51" s="28">
        <v>260495</v>
      </c>
      <c r="O51" s="18"/>
      <c r="P51" s="18"/>
      <c r="Q51" s="18"/>
      <c r="R51" s="18"/>
      <c r="S51" s="18"/>
      <c r="T51" s="16"/>
    </row>
    <row r="52" spans="1:24" s="17" customFormat="1" ht="25.05" customHeight="1" x14ac:dyDescent="0.3">
      <c r="A52" s="16"/>
      <c r="B52" s="29" t="s">
        <v>28</v>
      </c>
      <c r="C52" s="30">
        <v>47216</v>
      </c>
      <c r="D52" s="30">
        <v>244714</v>
      </c>
      <c r="E52" s="30">
        <v>246549</v>
      </c>
      <c r="F52" s="30">
        <v>235062</v>
      </c>
      <c r="G52" s="30">
        <v>162881</v>
      </c>
      <c r="H52" s="30">
        <v>96528</v>
      </c>
      <c r="I52" s="30">
        <v>29235</v>
      </c>
      <c r="J52" s="30">
        <v>25934</v>
      </c>
      <c r="K52" s="30">
        <v>233397</v>
      </c>
      <c r="L52" s="30">
        <v>78479</v>
      </c>
      <c r="M52" s="30">
        <v>184799</v>
      </c>
      <c r="N52" s="30">
        <v>248215</v>
      </c>
      <c r="O52" s="18"/>
      <c r="P52" s="18"/>
      <c r="Q52" s="18"/>
      <c r="R52" s="18"/>
      <c r="S52" s="18"/>
      <c r="T52" s="16"/>
    </row>
    <row r="53" spans="1:24" s="17" customFormat="1" ht="25.05" customHeight="1" x14ac:dyDescent="0.3">
      <c r="A53" s="16"/>
      <c r="B53" s="45" t="s">
        <v>35</v>
      </c>
      <c r="C53" s="46">
        <v>19193</v>
      </c>
      <c r="D53" s="46">
        <v>32086</v>
      </c>
      <c r="E53" s="46">
        <v>93117</v>
      </c>
      <c r="F53" s="46">
        <v>45862</v>
      </c>
      <c r="G53" s="46">
        <v>62853</v>
      </c>
      <c r="H53" s="46">
        <v>55513</v>
      </c>
      <c r="I53" s="46">
        <v>22945</v>
      </c>
      <c r="J53" s="46">
        <v>15084</v>
      </c>
      <c r="K53" s="46">
        <v>45347</v>
      </c>
      <c r="L53" s="46">
        <v>57736</v>
      </c>
      <c r="M53" s="46">
        <v>20142</v>
      </c>
      <c r="N53" s="46">
        <v>45284</v>
      </c>
      <c r="O53" s="18"/>
      <c r="P53" s="18"/>
      <c r="Q53" s="18"/>
      <c r="R53" s="18"/>
      <c r="S53" s="18"/>
      <c r="T53" s="16"/>
    </row>
    <row r="54" spans="1:24" ht="10.95" customHeight="1" x14ac:dyDescent="0.25">
      <c r="B54" s="9"/>
      <c r="C54" s="9"/>
      <c r="D54" s="9"/>
      <c r="E54" s="9"/>
      <c r="F54" s="9"/>
      <c r="G54" s="9"/>
      <c r="H54" s="9"/>
      <c r="I54" s="9"/>
      <c r="J54" s="9"/>
      <c r="K54" s="9"/>
      <c r="L54" s="9"/>
      <c r="M54" s="9"/>
      <c r="N54" s="9"/>
      <c r="O54" s="9"/>
      <c r="P54" s="9"/>
      <c r="Q54" s="9"/>
      <c r="R54" s="9"/>
      <c r="S54" s="9"/>
    </row>
    <row r="55" spans="1:24" s="49" customFormat="1" ht="49.95" customHeight="1" x14ac:dyDescent="0.45">
      <c r="A55" s="48"/>
      <c r="B55" s="54" t="s">
        <v>34</v>
      </c>
      <c r="C55" s="55"/>
      <c r="D55" s="55"/>
      <c r="E55" s="55"/>
      <c r="F55" s="55"/>
      <c r="G55" s="55"/>
      <c r="H55" s="55"/>
      <c r="I55" s="55"/>
      <c r="J55" s="55"/>
      <c r="K55" s="55"/>
      <c r="L55" s="55"/>
      <c r="M55" s="55"/>
      <c r="N55" s="55"/>
      <c r="O55" s="55"/>
      <c r="P55" s="55"/>
      <c r="Q55" s="55"/>
      <c r="R55" s="55"/>
      <c r="S55" s="55"/>
      <c r="T55" s="47"/>
      <c r="U55" s="47"/>
      <c r="V55" s="47"/>
      <c r="W55" s="47"/>
      <c r="X55" s="47"/>
    </row>
    <row r="56" spans="1:24" x14ac:dyDescent="0.25">
      <c r="B56" s="9"/>
      <c r="C56" s="9"/>
      <c r="D56" s="9"/>
      <c r="E56" s="9"/>
      <c r="F56" s="9"/>
      <c r="G56" s="9"/>
      <c r="H56" s="9"/>
      <c r="I56" s="9"/>
      <c r="J56" s="9"/>
      <c r="K56" s="9"/>
      <c r="L56" s="9"/>
      <c r="M56" s="9"/>
      <c r="N56" s="9"/>
      <c r="O56" s="9"/>
      <c r="P56" s="9"/>
      <c r="Q56" s="9"/>
      <c r="R56" s="9"/>
      <c r="S56" s="9"/>
    </row>
    <row r="57" spans="1:24" x14ac:dyDescent="0.25">
      <c r="B57" s="9"/>
      <c r="C57" s="9"/>
      <c r="D57" s="9"/>
      <c r="E57" s="9"/>
      <c r="F57" s="9"/>
      <c r="G57" s="9"/>
      <c r="H57" s="9"/>
      <c r="I57" s="9"/>
      <c r="J57" s="9"/>
      <c r="K57" s="9"/>
      <c r="L57" s="9"/>
      <c r="M57" s="9"/>
      <c r="N57" s="9"/>
      <c r="O57" s="9"/>
      <c r="P57" s="9"/>
      <c r="Q57" s="9"/>
      <c r="R57" s="9"/>
      <c r="S57" s="9"/>
    </row>
    <row r="58" spans="1:24" x14ac:dyDescent="0.25">
      <c r="B58" s="9"/>
      <c r="C58" s="9"/>
      <c r="D58" s="9"/>
      <c r="E58" s="9"/>
      <c r="F58" s="9"/>
      <c r="G58" s="9"/>
      <c r="H58" s="9"/>
      <c r="I58" s="9"/>
      <c r="J58" s="9"/>
      <c r="K58" s="9"/>
      <c r="L58" s="9"/>
      <c r="M58" s="9"/>
      <c r="N58" s="9"/>
      <c r="O58" s="9"/>
      <c r="P58" s="9"/>
      <c r="Q58" s="9"/>
      <c r="R58" s="9"/>
      <c r="S58" s="9"/>
    </row>
    <row r="59" spans="1:24" x14ac:dyDescent="0.25">
      <c r="B59" s="9"/>
      <c r="C59" s="9"/>
      <c r="D59" s="9"/>
      <c r="E59" s="9"/>
      <c r="F59" s="9"/>
      <c r="G59" s="9"/>
      <c r="H59" s="9"/>
      <c r="I59" s="9"/>
      <c r="J59" s="9"/>
      <c r="K59" s="9"/>
      <c r="L59" s="9"/>
      <c r="M59" s="9"/>
      <c r="N59" s="9"/>
      <c r="O59" s="9"/>
      <c r="P59" s="9"/>
      <c r="Q59" s="9"/>
      <c r="R59" s="9"/>
      <c r="S59" s="9"/>
    </row>
    <row r="60" spans="1:24" x14ac:dyDescent="0.25">
      <c r="B60" s="9"/>
      <c r="C60" s="9"/>
      <c r="D60" s="9"/>
      <c r="E60" s="9"/>
      <c r="F60" s="9"/>
      <c r="G60" s="9"/>
      <c r="H60" s="9"/>
      <c r="I60" s="9"/>
      <c r="J60" s="9"/>
      <c r="K60" s="9"/>
      <c r="L60" s="9"/>
      <c r="M60" s="9"/>
      <c r="N60" s="9"/>
      <c r="O60" s="9"/>
      <c r="P60" s="9"/>
      <c r="Q60" s="9"/>
      <c r="R60" s="9"/>
      <c r="S60" s="9"/>
    </row>
    <row r="61" spans="1:24" x14ac:dyDescent="0.25">
      <c r="B61" s="9"/>
      <c r="C61" s="9"/>
      <c r="D61" s="9"/>
      <c r="E61" s="9"/>
      <c r="F61" s="9"/>
      <c r="G61" s="9"/>
      <c r="H61" s="9"/>
      <c r="I61" s="9"/>
      <c r="J61" s="9"/>
      <c r="K61" s="9"/>
      <c r="L61" s="9"/>
      <c r="M61" s="9"/>
      <c r="N61" s="9"/>
      <c r="O61" s="9"/>
      <c r="P61" s="9"/>
      <c r="Q61" s="9"/>
      <c r="R61" s="9"/>
      <c r="S61" s="9"/>
    </row>
    <row r="62" spans="1:24" x14ac:dyDescent="0.25">
      <c r="B62" s="9"/>
      <c r="C62" s="9"/>
      <c r="D62" s="9"/>
      <c r="E62" s="9"/>
      <c r="F62" s="9"/>
      <c r="G62" s="9"/>
      <c r="H62" s="9"/>
      <c r="I62" s="9"/>
      <c r="J62" s="9"/>
      <c r="K62" s="9"/>
      <c r="L62" s="9"/>
      <c r="M62" s="9"/>
      <c r="N62" s="9"/>
      <c r="O62" s="9"/>
      <c r="P62" s="9"/>
      <c r="Q62" s="9"/>
      <c r="R62" s="9"/>
      <c r="S62" s="9"/>
    </row>
    <row r="63" spans="1:24" x14ac:dyDescent="0.25">
      <c r="B63" s="9"/>
      <c r="C63" s="9"/>
      <c r="D63" s="9"/>
      <c r="E63" s="9"/>
      <c r="F63" s="9"/>
      <c r="G63" s="9"/>
      <c r="H63" s="9"/>
      <c r="I63" s="9"/>
      <c r="J63" s="9"/>
      <c r="K63" s="9"/>
      <c r="L63" s="9"/>
      <c r="M63" s="9"/>
      <c r="N63" s="9"/>
      <c r="O63" s="9"/>
      <c r="P63" s="9"/>
      <c r="Q63" s="9"/>
      <c r="R63" s="9"/>
      <c r="S63" s="9"/>
    </row>
    <row r="64" spans="1:24" x14ac:dyDescent="0.25">
      <c r="B64" s="9"/>
      <c r="C64" s="9"/>
      <c r="D64" s="9"/>
      <c r="E64" s="9"/>
      <c r="F64" s="9"/>
      <c r="G64" s="9"/>
      <c r="H64" s="9"/>
      <c r="I64" s="9"/>
      <c r="J64" s="9"/>
      <c r="K64" s="9"/>
      <c r="L64" s="9"/>
      <c r="M64" s="9"/>
      <c r="N64" s="9"/>
      <c r="O64" s="9"/>
      <c r="P64" s="9"/>
      <c r="Q64" s="9"/>
      <c r="R64" s="9"/>
      <c r="S64" s="9"/>
    </row>
    <row r="65" spans="2:19" x14ac:dyDescent="0.25">
      <c r="B65" s="9"/>
      <c r="C65" s="9"/>
      <c r="D65" s="9"/>
      <c r="E65" s="9"/>
      <c r="F65" s="9"/>
      <c r="G65" s="9"/>
      <c r="H65" s="9"/>
      <c r="I65" s="9"/>
      <c r="J65" s="9"/>
      <c r="K65" s="9"/>
      <c r="L65" s="9"/>
      <c r="M65" s="9"/>
      <c r="N65" s="9"/>
      <c r="O65" s="9"/>
      <c r="P65" s="9"/>
      <c r="Q65" s="9"/>
      <c r="R65" s="9"/>
      <c r="S65" s="9"/>
    </row>
  </sheetData>
  <mergeCells count="1">
    <mergeCell ref="B55:S55"/>
  </mergeCells>
  <hyperlinks>
    <hyperlink ref="B55:S55" r:id="rId1" display="CLICK HERE TO CREATE IN SMARTSHEET" xr:uid="{DEF5571E-1CFB-4884-9EF7-2B78C1638C78}"/>
  </hyperlinks>
  <pageMargins left="0.3" right="0.3" top="0.3" bottom="0.3" header="0" footer="0"/>
  <pageSetup scale="42" fitToHeight="0" orientation="landscape" horizontalDpi="0" verticalDpi="0"/>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5192-521C-1E44-B63A-116C154265B9}">
  <sheetPr>
    <tabColor theme="1"/>
  </sheetPr>
  <dimension ref="B2"/>
  <sheetViews>
    <sheetView showGridLines="0" workbookViewId="0">
      <selection activeCell="B6" sqref="B6"/>
    </sheetView>
  </sheetViews>
  <sheetFormatPr defaultColWidth="10.796875" defaultRowHeight="14.4" x14ac:dyDescent="0.3"/>
  <cols>
    <col min="1" max="1" width="3.296875" style="50" customWidth="1"/>
    <col min="2" max="2" width="88.296875" style="50" customWidth="1"/>
    <col min="3" max="16384" width="10.796875" style="50"/>
  </cols>
  <sheetData>
    <row r="2" spans="2:2" ht="90" x14ac:dyDescent="0.3">
      <c r="B2" s="51" t="s">
        <v>36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Dashboard</vt:lpstr>
      <vt:lpstr>- Disclaimer -</vt:lpstr>
      <vt:lpstr>'Marketing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2018-10-18T19:14:57Z</dcterms:modified>
</cp:coreProperties>
</file>